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3. 시청각기록물 보유현황\"/>
    </mc:Choice>
  </mc:AlternateContent>
  <bookViews>
    <workbookView xWindow="0" yWindow="0" windowWidth="28800" windowHeight="12000"/>
  </bookViews>
  <sheets>
    <sheet name="소장자료현황" sheetId="5" r:id="rId1"/>
    <sheet name="소장자료현황 (2)" sheetId="10" r:id="rId2"/>
    <sheet name="Sheet1" sheetId="9" r:id="rId3"/>
  </sheets>
  <calcPr calcId="152511"/>
</workbook>
</file>

<file path=xl/calcChain.xml><?xml version="1.0" encoding="utf-8"?>
<calcChain xmlns="http://schemas.openxmlformats.org/spreadsheetml/2006/main">
  <c r="G35" i="10" l="1"/>
  <c r="I35" i="10"/>
  <c r="J35" i="10"/>
  <c r="K35" i="10"/>
  <c r="M35" i="10"/>
  <c r="O35" i="10"/>
  <c r="Q35" i="10"/>
  <c r="R35" i="10"/>
  <c r="D33" i="10"/>
  <c r="D28" i="10"/>
  <c r="D14" i="10"/>
  <c r="G14" i="10"/>
  <c r="H14" i="10"/>
  <c r="H35" i="10" s="1"/>
  <c r="I14" i="10"/>
  <c r="J14" i="10"/>
  <c r="K14" i="10"/>
  <c r="L14" i="10"/>
  <c r="L35" i="10" s="1"/>
  <c r="M14" i="10"/>
  <c r="N14" i="10"/>
  <c r="O14" i="10"/>
  <c r="P14" i="10"/>
  <c r="P35" i="10" s="1"/>
  <c r="Q14" i="10"/>
  <c r="R14" i="10"/>
  <c r="F14" i="10"/>
  <c r="F35" i="10" s="1"/>
  <c r="E14" i="10"/>
  <c r="E35" i="10" s="1"/>
  <c r="S34" i="10"/>
  <c r="P33" i="10"/>
  <c r="O33" i="10"/>
  <c r="N33" i="10"/>
  <c r="N35" i="10" s="1"/>
  <c r="L33" i="10"/>
  <c r="H33" i="10"/>
  <c r="G33" i="10"/>
  <c r="E33" i="10"/>
  <c r="S32" i="10"/>
  <c r="S31" i="10"/>
  <c r="S30" i="10"/>
  <c r="S29" i="10"/>
  <c r="P28" i="10"/>
  <c r="O28" i="10"/>
  <c r="N28" i="10"/>
  <c r="L28" i="10"/>
  <c r="G28" i="10"/>
  <c r="F28" i="10"/>
  <c r="E28" i="10"/>
  <c r="S27" i="10"/>
  <c r="S26" i="10"/>
  <c r="S25" i="10"/>
  <c r="S24" i="10"/>
  <c r="S23" i="10"/>
  <c r="S22" i="10"/>
  <c r="S21" i="10"/>
  <c r="S20" i="10"/>
  <c r="S19" i="10"/>
  <c r="S18" i="10"/>
  <c r="S17" i="10"/>
  <c r="S16" i="10"/>
  <c r="S15" i="10"/>
  <c r="S13" i="10"/>
  <c r="S12" i="10"/>
  <c r="S11" i="10"/>
  <c r="S10" i="10"/>
  <c r="S9" i="10"/>
  <c r="S8" i="10"/>
  <c r="S7" i="10"/>
  <c r="S6" i="10"/>
  <c r="S5" i="10"/>
  <c r="S4" i="10"/>
  <c r="S3" i="10"/>
  <c r="D35" i="10" l="1"/>
  <c r="S35" i="10" s="1"/>
  <c r="S14" i="10"/>
  <c r="S33" i="10"/>
  <c r="S28" i="10"/>
  <c r="S15" i="5"/>
  <c r="P37" i="5"/>
  <c r="P4" i="5"/>
  <c r="P16" i="5"/>
  <c r="P35" i="5"/>
  <c r="P30" i="5"/>
  <c r="S14" i="5"/>
  <c r="O37" i="5" l="1"/>
  <c r="O35" i="5"/>
  <c r="O30" i="5"/>
  <c r="O16" i="5"/>
  <c r="O4" i="5"/>
  <c r="N35" i="5" l="1"/>
  <c r="N30" i="5"/>
  <c r="N16" i="5"/>
  <c r="N4" i="5"/>
  <c r="N37" i="5" s="1"/>
  <c r="M37" i="5" l="1"/>
  <c r="M4" i="5"/>
  <c r="L35" i="5" l="1"/>
  <c r="L30" i="5"/>
  <c r="L4" i="5"/>
  <c r="L37" i="5" s="1"/>
  <c r="K37" i="5" l="1"/>
  <c r="I4" i="5" l="1"/>
  <c r="J4" i="5"/>
  <c r="H37" i="5" l="1"/>
  <c r="H35" i="5" l="1"/>
  <c r="H4" i="5"/>
  <c r="G37" i="5" l="1"/>
  <c r="G30" i="5"/>
  <c r="G35" i="5"/>
  <c r="G4" i="5"/>
  <c r="F30" i="5" l="1"/>
  <c r="F16" i="5"/>
  <c r="F4" i="5"/>
  <c r="F37" i="5" s="1"/>
  <c r="S37" i="5" l="1"/>
  <c r="E37" i="5"/>
  <c r="E35" i="5"/>
  <c r="E30" i="5"/>
  <c r="S30" i="5" s="1"/>
  <c r="E4" i="5"/>
  <c r="S4" i="5" s="1"/>
  <c r="S2" i="5"/>
  <c r="S3" i="5"/>
  <c r="S5" i="5"/>
  <c r="S6" i="5"/>
  <c r="S7" i="5"/>
  <c r="S8" i="5"/>
  <c r="S9" i="5"/>
  <c r="S10" i="5"/>
  <c r="S11" i="5"/>
  <c r="S12" i="5"/>
  <c r="S13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1" i="5"/>
  <c r="S32" i="5"/>
  <c r="S33" i="5"/>
  <c r="S34" i="5"/>
  <c r="S35" i="5"/>
  <c r="S36" i="5"/>
  <c r="W38" i="5" l="1"/>
</calcChain>
</file>

<file path=xl/sharedStrings.xml><?xml version="1.0" encoding="utf-8"?>
<sst xmlns="http://schemas.openxmlformats.org/spreadsheetml/2006/main" count="124" uniqueCount="67">
  <si>
    <t>4월</t>
  </si>
  <si>
    <t>5월</t>
  </si>
  <si>
    <t>6월</t>
    <phoneticPr fontId="2" type="noConversion"/>
  </si>
  <si>
    <t>12월</t>
    <phoneticPr fontId="2" type="noConversion"/>
  </si>
  <si>
    <t>U-Matic 비디오</t>
  </si>
  <si>
    <t>구 분</t>
    <phoneticPr fontId="3" type="noConversion"/>
  </si>
  <si>
    <t>3월</t>
    <phoneticPr fontId="3" type="noConversion"/>
  </si>
  <si>
    <t>연간 소장자료 증가</t>
    <phoneticPr fontId="2" type="noConversion"/>
  </si>
  <si>
    <t>년도</t>
    <phoneticPr fontId="2" type="noConversion"/>
  </si>
  <si>
    <t>소장자료수</t>
    <phoneticPr fontId="2" type="noConversion"/>
  </si>
  <si>
    <t>증가수</t>
    <phoneticPr fontId="2" type="noConversion"/>
  </si>
  <si>
    <t>폐기/기증</t>
    <phoneticPr fontId="2" type="noConversion"/>
  </si>
  <si>
    <t>소장량(점)</t>
    <phoneticPr fontId="2" type="noConversion"/>
  </si>
  <si>
    <t>총증가량</t>
    <phoneticPr fontId="2" type="noConversion"/>
  </si>
  <si>
    <t>도서자료</t>
    <phoneticPr fontId="3" type="noConversion"/>
  </si>
  <si>
    <t>단행본</t>
    <phoneticPr fontId="3" type="noConversion"/>
  </si>
  <si>
    <t>연속간행물</t>
    <phoneticPr fontId="3" type="noConversion"/>
  </si>
  <si>
    <t>소   계</t>
    <phoneticPr fontId="3" type="noConversion"/>
  </si>
  <si>
    <t>비도서자료</t>
    <phoneticPr fontId="3" type="noConversion"/>
  </si>
  <si>
    <t>공연
대본</t>
    <phoneticPr fontId="3" type="noConversion"/>
  </si>
  <si>
    <t>인쇄본</t>
    <phoneticPr fontId="3" type="noConversion"/>
  </si>
  <si>
    <t>마이크로필름</t>
    <phoneticPr fontId="3" type="noConversion"/>
  </si>
  <si>
    <t>풀텍스트 D/B</t>
    <phoneticPr fontId="3" type="noConversion"/>
  </si>
  <si>
    <t>전시팜플렛</t>
    <phoneticPr fontId="3" type="noConversion"/>
  </si>
  <si>
    <t>포스터</t>
    <phoneticPr fontId="3" type="noConversion"/>
  </si>
  <si>
    <t>원본</t>
    <phoneticPr fontId="3" type="noConversion"/>
  </si>
  <si>
    <t>사진본</t>
    <phoneticPr fontId="3" type="noConversion"/>
  </si>
  <si>
    <t>사진자료</t>
    <phoneticPr fontId="3" type="noConversion"/>
  </si>
  <si>
    <t>마이크로 필름 악보</t>
    <phoneticPr fontId="3" type="noConversion"/>
  </si>
  <si>
    <t>소 계</t>
    <phoneticPr fontId="3" type="noConversion"/>
  </si>
  <si>
    <t>영상자료</t>
    <phoneticPr fontId="3" type="noConversion"/>
  </si>
  <si>
    <t>DVD</t>
    <phoneticPr fontId="3" type="noConversion"/>
  </si>
  <si>
    <t>Blu-Ray Disk</t>
    <phoneticPr fontId="2" type="noConversion"/>
  </si>
  <si>
    <t>VHS 비디오</t>
    <phoneticPr fontId="3" type="noConversion"/>
  </si>
  <si>
    <t>레이저 디스크(LD)</t>
    <phoneticPr fontId="3" type="noConversion"/>
  </si>
  <si>
    <t>VCD</t>
    <phoneticPr fontId="3" type="noConversion"/>
  </si>
  <si>
    <t>슬라이드</t>
    <phoneticPr fontId="3" type="noConversion"/>
  </si>
  <si>
    <t>16mm 필름</t>
    <phoneticPr fontId="3" type="noConversion"/>
  </si>
  <si>
    <t>Betamax 비디오</t>
    <phoneticPr fontId="3" type="noConversion"/>
  </si>
  <si>
    <t>S-VHS</t>
    <phoneticPr fontId="3" type="noConversion"/>
  </si>
  <si>
    <t>Digital 비디오</t>
    <phoneticPr fontId="3" type="noConversion"/>
  </si>
  <si>
    <t>HD-CAM 비디오</t>
    <phoneticPr fontId="3" type="noConversion"/>
  </si>
  <si>
    <t>WMV CD-R</t>
    <phoneticPr fontId="3" type="noConversion"/>
  </si>
  <si>
    <t>음악자료</t>
    <phoneticPr fontId="3" type="noConversion"/>
  </si>
  <si>
    <t>컴팩 디스크(CD)</t>
    <phoneticPr fontId="3" type="noConversion"/>
  </si>
  <si>
    <t>카세트 릴테이프</t>
    <phoneticPr fontId="3" type="noConversion"/>
  </si>
  <si>
    <t>LP</t>
    <phoneticPr fontId="3" type="noConversion"/>
  </si>
  <si>
    <t>SP</t>
    <phoneticPr fontId="3" type="noConversion"/>
  </si>
  <si>
    <t>기타</t>
    <phoneticPr fontId="3" type="noConversion"/>
  </si>
  <si>
    <t>CD-ROM</t>
    <phoneticPr fontId="3" type="noConversion"/>
  </si>
  <si>
    <t>총      계</t>
    <phoneticPr fontId="3" type="noConversion"/>
  </si>
  <si>
    <t>* 소장자료 통계의 경우, 매월 마지막날을 기준으로 열람실로 인계된 데이터를 집계함</t>
    <phoneticPr fontId="2" type="noConversion"/>
  </si>
  <si>
    <t>공연팜플렛(티켓)</t>
    <phoneticPr fontId="3" type="noConversion"/>
  </si>
  <si>
    <t>11월</t>
    <phoneticPr fontId="2" type="noConversion"/>
  </si>
  <si>
    <t>2018 12</t>
    <phoneticPr fontId="2" type="noConversion"/>
  </si>
  <si>
    <t>2019/1월</t>
    <phoneticPr fontId="2" type="noConversion"/>
  </si>
  <si>
    <t>악보</t>
    <phoneticPr fontId="2" type="noConversion"/>
  </si>
  <si>
    <t>2월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</si>
  <si>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</si>
  <si>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</si>
  <si>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</si>
  <si>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</si>
  <si>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육필원고 문서</t>
    <phoneticPr fontId="2" type="noConversion"/>
  </si>
  <si>
    <t>36608건</t>
    <phoneticPr fontId="2" type="noConversion"/>
  </si>
  <si>
    <t>2019년도</t>
    <phoneticPr fontId="2" type="noConversion"/>
  </si>
  <si>
    <t>*비도서자료 일부를 포함한 시청각자료 보유 현황</t>
    <phoneticPr fontId="2" type="noConversion"/>
  </si>
  <si>
    <t>2019년 한국문화예술위원회 시청각자료 보유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</si>
</sst>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5" fillId="0" borderId="5" xfId="0" applyNumberFormat="1" applyFont="1" applyBorder="1">
      <alignment vertical="center"/>
    </xf>
    <xf numFmtId="176" fontId="5" fillId="2" borderId="5" xfId="0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5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41" fontId="5" fillId="0" borderId="5" xfId="1" applyFont="1" applyBorder="1">
      <alignment vertical="center"/>
    </xf>
    <xf numFmtId="41" fontId="0" fillId="0" borderId="0" xfId="0" applyNumberFormat="1">
      <alignment vertical="center"/>
    </xf>
    <xf numFmtId="0" fontId="5" fillId="4" borderId="5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41" fontId="5" fillId="0" borderId="5" xfId="1" applyFont="1" applyFill="1" applyBorder="1" applyAlignment="1">
      <alignment vertical="center" wrapText="1"/>
    </xf>
    <xf numFmtId="41" fontId="5" fillId="2" borderId="5" xfId="1" applyFont="1" applyFill="1" applyBorder="1" applyAlignment="1">
      <alignment vertical="center" wrapText="1"/>
    </xf>
    <xf numFmtId="41" fontId="5" fillId="0" borderId="5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7" fillId="0" borderId="0" xfId="0" applyFont="1">
      <alignment vertical="center"/>
    </xf>
    <xf numFmtId="41" fontId="5" fillId="2" borderId="1" xfId="1" applyFont="1" applyFill="1" applyBorder="1">
      <alignment vertical="center"/>
    </xf>
    <xf numFmtId="177" fontId="5" fillId="2" borderId="2" xfId="1" applyNumberFormat="1" applyFont="1" applyFill="1" applyBorder="1">
      <alignment vertical="center"/>
    </xf>
    <xf numFmtId="177" fontId="5" fillId="2" borderId="3" xfId="1" applyNumberFormat="1" applyFont="1" applyFill="1" applyBorder="1">
      <alignment vertical="center"/>
    </xf>
    <xf numFmtId="41" fontId="5" fillId="0" borderId="4" xfId="1" applyFont="1" applyBorder="1">
      <alignment vertical="center"/>
    </xf>
    <xf numFmtId="41" fontId="5" fillId="0" borderId="16" xfId="1" applyFont="1" applyBorder="1">
      <alignment vertical="center"/>
    </xf>
    <xf numFmtId="41" fontId="5" fillId="0" borderId="8" xfId="1" applyFont="1" applyBorder="1">
      <alignment vertical="center"/>
    </xf>
    <xf numFmtId="41" fontId="5" fillId="0" borderId="9" xfId="1" applyFont="1" applyBorder="1">
      <alignment vertical="center"/>
    </xf>
    <xf numFmtId="41" fontId="5" fillId="0" borderId="17" xfId="1" applyFont="1" applyBorder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41" fontId="0" fillId="0" borderId="5" xfId="1" applyFont="1" applyBorder="1">
      <alignment vertical="center"/>
    </xf>
    <xf numFmtId="41" fontId="0" fillId="2" borderId="5" xfId="1" applyFont="1" applyFill="1" applyBorder="1">
      <alignment vertical="center"/>
    </xf>
    <xf numFmtId="41" fontId="5" fillId="3" borderId="5" xfId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5" borderId="7" xfId="3" applyBorder="1" applyAlignment="1">
      <alignment horizontal="center" vertical="center"/>
    </xf>
    <xf numFmtId="0" fontId="8" fillId="5" borderId="13" xfId="3" applyBorder="1" applyAlignment="1">
      <alignment horizontal="center" vertical="center"/>
    </xf>
    <xf numFmtId="0" fontId="8" fillId="5" borderId="10" xfId="3" applyBorder="1" applyAlignment="1">
      <alignment horizontal="center" vertical="center"/>
    </xf>
    <xf numFmtId="0" fontId="8" fillId="5" borderId="5" xfId="3" applyBorder="1" applyAlignment="1">
      <alignment horizontal="center" vertical="top"/>
    </xf>
    <xf numFmtId="0" fontId="8" fillId="5" borderId="5" xfId="3" applyBorder="1" applyAlignment="1">
      <alignment horizontal="center" vertical="center"/>
    </xf>
    <xf numFmtId="0" fontId="8" fillId="6" borderId="7" xfId="4" applyBorder="1" applyAlignment="1">
      <alignment horizontal="center" vertical="center" wrapText="1"/>
    </xf>
    <xf numFmtId="0" fontId="8" fillId="6" borderId="13" xfId="4" applyBorder="1" applyAlignment="1">
      <alignment horizontal="center" vertical="center" wrapText="1"/>
    </xf>
    <xf numFmtId="0" fontId="8" fillId="6" borderId="10" xfId="4" applyBorder="1" applyAlignment="1">
      <alignment horizontal="center" vertical="center" wrapText="1"/>
    </xf>
    <xf numFmtId="41" fontId="8" fillId="6" borderId="5" xfId="4" applyNumberFormat="1" applyBorder="1">
      <alignment vertical="center"/>
    </xf>
    <xf numFmtId="176" fontId="8" fillId="6" borderId="5" xfId="4" applyNumberFormat="1" applyBorder="1">
      <alignment vertical="center"/>
    </xf>
    <xf numFmtId="0" fontId="1" fillId="7" borderId="7" xfId="5" applyBorder="1" applyAlignment="1">
      <alignment horizontal="center" vertical="center" wrapText="1"/>
    </xf>
    <xf numFmtId="0" fontId="1" fillId="7" borderId="13" xfId="5" applyBorder="1" applyAlignment="1">
      <alignment horizontal="center" vertical="center" wrapText="1"/>
    </xf>
    <xf numFmtId="0" fontId="1" fillId="7" borderId="10" xfId="5" applyBorder="1" applyAlignment="1">
      <alignment horizontal="center" vertical="center" wrapText="1"/>
    </xf>
    <xf numFmtId="41" fontId="1" fillId="7" borderId="5" xfId="5" applyNumberFormat="1" applyBorder="1">
      <alignment vertical="center"/>
    </xf>
    <xf numFmtId="41" fontId="1" fillId="7" borderId="5" xfId="5" applyNumberFormat="1" applyBorder="1" applyAlignment="1">
      <alignment vertical="center" wrapText="1"/>
    </xf>
    <xf numFmtId="176" fontId="1" fillId="7" borderId="5" xfId="5" applyNumberFormat="1" applyBorder="1">
      <alignment vertical="center"/>
    </xf>
    <xf numFmtId="0" fontId="9" fillId="5" borderId="7" xfId="3" applyFont="1" applyBorder="1" applyAlignment="1">
      <alignment horizontal="center" vertical="center"/>
    </xf>
    <xf numFmtId="0" fontId="9" fillId="5" borderId="13" xfId="3" applyFont="1" applyBorder="1" applyAlignment="1">
      <alignment horizontal="center" vertical="center"/>
    </xf>
    <xf numFmtId="0" fontId="9" fillId="5" borderId="10" xfId="3" applyFont="1" applyBorder="1" applyAlignment="1">
      <alignment horizontal="center" vertical="center"/>
    </xf>
  </cellXfs>
  <cellStyles count="6">
    <cellStyle name="40% - 강조색5" xfId="5" builtinId="47"/>
    <cellStyle name="강조색1" xfId="3" builtinId="29"/>
    <cellStyle name="강조색5" xfId="4" builtinId="45"/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4"/>
  <sheetViews>
    <sheetView tabSelected="1" zoomScale="90" zoomScaleNormal="90" workbookViewId="0">
      <selection activeCell="F7" sqref="F7"/>
    </sheetView>
  </sheetViews>
  <sheetFormatPr defaultRowHeight="16.5" x14ac:dyDescent="0.3"/>
  <cols>
    <col min="1" max="2" width="9" style="12"/>
    <col min="3" max="3" width="11.625" style="6" bestFit="1" customWidth="1"/>
    <col min="4" max="4" width="11.625" style="6" customWidth="1"/>
    <col min="5" max="5" width="7.25" style="12" customWidth="1"/>
    <col min="6" max="6" width="7.25" style="31" customWidth="1"/>
    <col min="7" max="7" width="8.875" style="12" customWidth="1"/>
    <col min="8" max="10" width="7.25" style="12" customWidth="1"/>
    <col min="11" max="12" width="7.25" style="31" customWidth="1"/>
    <col min="13" max="13" width="7.25" style="12" customWidth="1"/>
    <col min="14" max="14" width="7.25" style="31" customWidth="1"/>
    <col min="15" max="17" width="7.25" style="12" customWidth="1"/>
    <col min="18" max="16384" width="9" style="12"/>
  </cols>
  <sheetData>
    <row r="1" spans="1:23" x14ac:dyDescent="0.3">
      <c r="A1" s="42" t="s">
        <v>5</v>
      </c>
      <c r="B1" s="43"/>
      <c r="C1" s="44"/>
      <c r="D1" s="9" t="s">
        <v>54</v>
      </c>
      <c r="E1" s="10" t="s">
        <v>55</v>
      </c>
      <c r="F1" s="10" t="s">
        <v>57</v>
      </c>
      <c r="G1" s="10" t="s">
        <v>6</v>
      </c>
      <c r="H1" s="10" t="s">
        <v>0</v>
      </c>
      <c r="I1" s="10" t="s">
        <v>1</v>
      </c>
      <c r="J1" s="10" t="s">
        <v>2</v>
      </c>
      <c r="K1" s="10" t="s">
        <v>58</v>
      </c>
      <c r="L1" s="10" t="s">
        <v>59</v>
      </c>
      <c r="M1" s="10" t="s">
        <v>60</v>
      </c>
      <c r="N1" s="10" t="s">
        <v>61</v>
      </c>
      <c r="O1" s="10" t="s">
        <v>53</v>
      </c>
      <c r="P1" s="10" t="s">
        <v>3</v>
      </c>
      <c r="Q1" s="10" t="s">
        <v>11</v>
      </c>
      <c r="R1" s="10" t="s">
        <v>12</v>
      </c>
      <c r="S1" s="10" t="s">
        <v>13</v>
      </c>
    </row>
    <row r="2" spans="1:23" x14ac:dyDescent="0.3">
      <c r="A2" s="39" t="s">
        <v>14</v>
      </c>
      <c r="B2" s="34" t="s">
        <v>15</v>
      </c>
      <c r="C2" s="35"/>
      <c r="D2" s="27">
        <v>87313</v>
      </c>
      <c r="E2" s="13">
        <v>183</v>
      </c>
      <c r="F2" s="3">
        <v>570</v>
      </c>
      <c r="G2" s="3">
        <v>2</v>
      </c>
      <c r="H2" s="4">
        <v>28</v>
      </c>
      <c r="I2" s="4">
        <v>20</v>
      </c>
      <c r="J2" s="4">
        <v>4</v>
      </c>
      <c r="K2" s="4"/>
      <c r="L2" s="4">
        <v>77</v>
      </c>
      <c r="M2" s="4">
        <v>165</v>
      </c>
      <c r="N2" s="4">
        <v>3</v>
      </c>
      <c r="O2" s="4">
        <v>701</v>
      </c>
      <c r="P2" s="4">
        <v>1225</v>
      </c>
      <c r="Q2" s="4"/>
      <c r="R2" s="1"/>
      <c r="S2" s="1">
        <f t="shared" ref="S2:S37" si="0">SUM(D2:R2)</f>
        <v>90291</v>
      </c>
    </row>
    <row r="3" spans="1:23" x14ac:dyDescent="0.3">
      <c r="A3" s="41"/>
      <c r="B3" s="34" t="s">
        <v>16</v>
      </c>
      <c r="C3" s="35"/>
      <c r="D3" s="27">
        <v>13864</v>
      </c>
      <c r="E3" s="13"/>
      <c r="F3" s="3"/>
      <c r="G3" s="3">
        <v>6</v>
      </c>
      <c r="H3" s="4"/>
      <c r="I3" s="4">
        <v>12</v>
      </c>
      <c r="J3" s="4"/>
      <c r="K3" s="4"/>
      <c r="L3" s="4"/>
      <c r="M3" s="4">
        <v>54</v>
      </c>
      <c r="N3" s="4">
        <v>145</v>
      </c>
      <c r="O3" s="4"/>
      <c r="P3" s="4"/>
      <c r="Q3" s="4"/>
      <c r="R3" s="1"/>
      <c r="S3" s="1">
        <f t="shared" si="0"/>
        <v>14081</v>
      </c>
    </row>
    <row r="4" spans="1:23" x14ac:dyDescent="0.3">
      <c r="A4" s="36" t="s">
        <v>17</v>
      </c>
      <c r="B4" s="37"/>
      <c r="C4" s="38"/>
      <c r="D4" s="28">
        <v>101177</v>
      </c>
      <c r="E4" s="14">
        <f t="shared" ref="E4:J4" si="1">SUM(E2:E3)</f>
        <v>183</v>
      </c>
      <c r="F4" s="14">
        <f t="shared" si="1"/>
        <v>570</v>
      </c>
      <c r="G4" s="14">
        <f t="shared" si="1"/>
        <v>8</v>
      </c>
      <c r="H4" s="14">
        <f t="shared" si="1"/>
        <v>28</v>
      </c>
      <c r="I4" s="14">
        <f t="shared" si="1"/>
        <v>32</v>
      </c>
      <c r="J4" s="14">
        <f t="shared" si="1"/>
        <v>4</v>
      </c>
      <c r="K4" s="29"/>
      <c r="L4" s="14">
        <f>SUM(L2:L3)</f>
        <v>77</v>
      </c>
      <c r="M4" s="14">
        <f>SUM(M2:M3)</f>
        <v>219</v>
      </c>
      <c r="N4" s="14">
        <f>SUM(N2:N3)</f>
        <v>148</v>
      </c>
      <c r="O4" s="29">
        <f>SUM(O2:O3)</f>
        <v>701</v>
      </c>
      <c r="P4" s="14">
        <f>SUM(P2:P3)</f>
        <v>1225</v>
      </c>
      <c r="Q4" s="14"/>
      <c r="R4" s="14"/>
      <c r="S4" s="2">
        <f t="shared" si="0"/>
        <v>104372</v>
      </c>
      <c r="U4" s="16"/>
    </row>
    <row r="5" spans="1:23" ht="17.25" customHeight="1" x14ac:dyDescent="0.3">
      <c r="A5" s="48" t="s">
        <v>18</v>
      </c>
      <c r="B5" s="45" t="s">
        <v>19</v>
      </c>
      <c r="C5" s="26" t="s">
        <v>20</v>
      </c>
      <c r="D5" s="27">
        <v>12127</v>
      </c>
      <c r="E5" s="15"/>
      <c r="F5" s="5"/>
      <c r="G5" s="5"/>
      <c r="H5" s="4"/>
      <c r="I5" s="4"/>
      <c r="J5" s="4"/>
      <c r="K5" s="4"/>
      <c r="L5" s="4"/>
      <c r="M5" s="4"/>
      <c r="N5" s="4"/>
      <c r="O5" s="4"/>
      <c r="P5" s="4">
        <v>665</v>
      </c>
      <c r="Q5" s="4"/>
      <c r="R5" s="5"/>
      <c r="S5" s="1">
        <f t="shared" si="0"/>
        <v>12792</v>
      </c>
    </row>
    <row r="6" spans="1:23" ht="17.25" customHeight="1" x14ac:dyDescent="0.3">
      <c r="A6" s="48"/>
      <c r="B6" s="46"/>
      <c r="C6" s="26" t="s">
        <v>21</v>
      </c>
      <c r="D6" s="27">
        <v>4553</v>
      </c>
      <c r="E6" s="15"/>
      <c r="F6" s="5"/>
      <c r="G6" s="5"/>
      <c r="H6" s="4"/>
      <c r="I6" s="4"/>
      <c r="J6" s="4"/>
      <c r="K6" s="4"/>
      <c r="L6" s="4"/>
      <c r="M6" s="4"/>
      <c r="N6" s="4"/>
      <c r="O6" s="4"/>
      <c r="P6" s="4"/>
      <c r="Q6" s="4"/>
      <c r="R6" s="5"/>
      <c r="S6" s="1">
        <f t="shared" si="0"/>
        <v>4553</v>
      </c>
    </row>
    <row r="7" spans="1:23" ht="17.25" customHeight="1" x14ac:dyDescent="0.3">
      <c r="A7" s="48"/>
      <c r="B7" s="47"/>
      <c r="C7" s="26" t="s">
        <v>22</v>
      </c>
      <c r="D7" s="27">
        <v>4529</v>
      </c>
      <c r="E7" s="15"/>
      <c r="F7" s="5"/>
      <c r="G7" s="5"/>
      <c r="H7" s="4"/>
      <c r="I7" s="4"/>
      <c r="J7" s="4"/>
      <c r="K7" s="4"/>
      <c r="L7" s="4"/>
      <c r="M7" s="4"/>
      <c r="N7" s="4"/>
      <c r="O7" s="4"/>
      <c r="P7" s="4"/>
      <c r="Q7" s="4"/>
      <c r="R7" s="5"/>
      <c r="S7" s="1">
        <f t="shared" si="0"/>
        <v>4529</v>
      </c>
    </row>
    <row r="8" spans="1:23" ht="17.25" customHeight="1" x14ac:dyDescent="0.3">
      <c r="A8" s="48"/>
      <c r="B8" s="50" t="s">
        <v>52</v>
      </c>
      <c r="C8" s="35"/>
      <c r="D8" s="27">
        <v>62570</v>
      </c>
      <c r="E8" s="13"/>
      <c r="F8" s="5">
        <v>8</v>
      </c>
      <c r="G8" s="5"/>
      <c r="H8" s="4"/>
      <c r="I8" s="4"/>
      <c r="J8" s="4"/>
      <c r="K8" s="4">
        <v>3</v>
      </c>
      <c r="L8" s="4"/>
      <c r="M8" s="4"/>
      <c r="N8" s="4">
        <v>4</v>
      </c>
      <c r="O8" s="4">
        <v>1</v>
      </c>
      <c r="P8" s="4">
        <v>20339</v>
      </c>
      <c r="Q8" s="4"/>
      <c r="R8" s="5"/>
      <c r="S8" s="1">
        <f t="shared" si="0"/>
        <v>82925</v>
      </c>
      <c r="W8" s="32"/>
    </row>
    <row r="9" spans="1:23" ht="17.25" customHeight="1" x14ac:dyDescent="0.3">
      <c r="A9" s="48"/>
      <c r="B9" s="50" t="s">
        <v>23</v>
      </c>
      <c r="C9" s="35"/>
      <c r="D9" s="27">
        <v>51709</v>
      </c>
      <c r="E9" s="13"/>
      <c r="F9" s="5"/>
      <c r="G9" s="5"/>
      <c r="H9" s="4"/>
      <c r="I9" s="4"/>
      <c r="J9" s="4"/>
      <c r="K9" s="4"/>
      <c r="L9" s="4"/>
      <c r="M9" s="4"/>
      <c r="N9" s="4"/>
      <c r="O9" s="4">
        <v>4</v>
      </c>
      <c r="P9" s="4">
        <v>164</v>
      </c>
      <c r="Q9" s="4"/>
      <c r="R9" s="5"/>
      <c r="S9" s="1">
        <f t="shared" si="0"/>
        <v>51877</v>
      </c>
    </row>
    <row r="10" spans="1:23" ht="17.25" customHeight="1" x14ac:dyDescent="0.3">
      <c r="A10" s="48"/>
      <c r="B10" s="45" t="s">
        <v>24</v>
      </c>
      <c r="C10" s="26" t="s">
        <v>25</v>
      </c>
      <c r="D10" s="27">
        <v>15356</v>
      </c>
      <c r="E10" s="13"/>
      <c r="F10" s="5">
        <v>2</v>
      </c>
      <c r="G10" s="5"/>
      <c r="H10" s="4"/>
      <c r="I10" s="4"/>
      <c r="J10" s="4"/>
      <c r="K10" s="4"/>
      <c r="L10" s="4"/>
      <c r="M10" s="4"/>
      <c r="N10" s="4"/>
      <c r="O10" s="4">
        <v>4</v>
      </c>
      <c r="P10" s="4">
        <v>1059</v>
      </c>
      <c r="Q10" s="4"/>
      <c r="R10" s="5"/>
      <c r="S10" s="1">
        <f t="shared" si="0"/>
        <v>16421</v>
      </c>
    </row>
    <row r="11" spans="1:23" ht="17.25" customHeight="1" x14ac:dyDescent="0.3">
      <c r="A11" s="48"/>
      <c r="B11" s="47"/>
      <c r="C11" s="26" t="s">
        <v>26</v>
      </c>
      <c r="D11" s="27">
        <v>4547</v>
      </c>
      <c r="E11" s="13"/>
      <c r="F11" s="5"/>
      <c r="G11" s="5"/>
      <c r="H11" s="4"/>
      <c r="I11" s="4"/>
      <c r="J11" s="4"/>
      <c r="K11" s="4"/>
      <c r="L11" s="4"/>
      <c r="M11" s="4"/>
      <c r="N11" s="4"/>
      <c r="O11" s="4"/>
      <c r="P11" s="4">
        <v>22</v>
      </c>
      <c r="Q11" s="4"/>
      <c r="R11" s="5"/>
      <c r="S11" s="1">
        <f t="shared" si="0"/>
        <v>4569</v>
      </c>
    </row>
    <row r="12" spans="1:23" ht="17.25" customHeight="1" x14ac:dyDescent="0.3">
      <c r="A12" s="48"/>
      <c r="B12" s="50" t="s">
        <v>27</v>
      </c>
      <c r="C12" s="35"/>
      <c r="D12" s="27">
        <v>47857</v>
      </c>
      <c r="E12" s="13"/>
      <c r="F12" s="5"/>
      <c r="G12" s="5"/>
      <c r="H12" s="4"/>
      <c r="I12" s="4"/>
      <c r="J12" s="4"/>
      <c r="K12" s="4"/>
      <c r="L12" s="4"/>
      <c r="M12" s="4"/>
      <c r="N12" s="4"/>
      <c r="O12" s="4"/>
      <c r="P12" s="4">
        <v>2551</v>
      </c>
      <c r="Q12" s="4"/>
      <c r="R12" s="5"/>
      <c r="S12" s="1">
        <f t="shared" si="0"/>
        <v>50408</v>
      </c>
    </row>
    <row r="13" spans="1:23" ht="17.25" customHeight="1" x14ac:dyDescent="0.3">
      <c r="A13" s="48"/>
      <c r="B13" s="50" t="s">
        <v>28</v>
      </c>
      <c r="C13" s="35"/>
      <c r="D13" s="27">
        <v>783</v>
      </c>
      <c r="E13" s="13"/>
      <c r="F13" s="5"/>
      <c r="G13" s="5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  <c r="S13" s="1">
        <f t="shared" si="0"/>
        <v>783</v>
      </c>
    </row>
    <row r="14" spans="1:23" s="31" customFormat="1" ht="17.25" customHeight="1" x14ac:dyDescent="0.3">
      <c r="A14" s="48"/>
      <c r="B14" s="35" t="s">
        <v>56</v>
      </c>
      <c r="C14" s="48"/>
      <c r="D14" s="27"/>
      <c r="E14" s="13"/>
      <c r="F14" s="5">
        <v>18</v>
      </c>
      <c r="G14" s="5"/>
      <c r="H14" s="4"/>
      <c r="I14" s="4"/>
      <c r="J14" s="4"/>
      <c r="K14" s="4"/>
      <c r="L14" s="4"/>
      <c r="M14" s="4"/>
      <c r="N14" s="4"/>
      <c r="O14" s="4"/>
      <c r="P14" s="4">
        <v>166</v>
      </c>
      <c r="Q14" s="4"/>
      <c r="R14" s="5"/>
      <c r="S14" s="1">
        <f>SUM(F14:R14)</f>
        <v>184</v>
      </c>
    </row>
    <row r="15" spans="1:23" s="31" customFormat="1" ht="17.25" customHeight="1" x14ac:dyDescent="0.3">
      <c r="A15" s="48"/>
      <c r="B15" s="34" t="s">
        <v>62</v>
      </c>
      <c r="C15" s="35"/>
      <c r="D15" s="27"/>
      <c r="E15" s="13"/>
      <c r="F15" s="5"/>
      <c r="G15" s="5"/>
      <c r="H15" s="4"/>
      <c r="I15" s="4"/>
      <c r="J15" s="4"/>
      <c r="K15" s="4"/>
      <c r="L15" s="4"/>
      <c r="M15" s="4"/>
      <c r="N15" s="4"/>
      <c r="O15" s="4"/>
      <c r="P15" s="4">
        <v>2936</v>
      </c>
      <c r="Q15" s="4"/>
      <c r="R15" s="5"/>
      <c r="S15" s="1">
        <f>SUM(P15:R15)</f>
        <v>2936</v>
      </c>
    </row>
    <row r="16" spans="1:23" x14ac:dyDescent="0.3">
      <c r="A16" s="36" t="s">
        <v>29</v>
      </c>
      <c r="B16" s="37"/>
      <c r="C16" s="38"/>
      <c r="D16" s="28">
        <v>204031</v>
      </c>
      <c r="E16" s="14"/>
      <c r="F16" s="14">
        <f>SUM(F6:F14)</f>
        <v>28</v>
      </c>
      <c r="G16" s="14"/>
      <c r="H16" s="14"/>
      <c r="I16" s="14"/>
      <c r="J16" s="14"/>
      <c r="K16" s="29">
        <v>3</v>
      </c>
      <c r="L16" s="14"/>
      <c r="M16" s="14"/>
      <c r="N16" s="14">
        <f>SUM(N8:N14)</f>
        <v>4</v>
      </c>
      <c r="O16" s="29">
        <f>SUM(O8:O14)</f>
        <v>9</v>
      </c>
      <c r="P16" s="14">
        <f>SUM(P5:P15)</f>
        <v>27902</v>
      </c>
      <c r="Q16" s="14"/>
      <c r="R16" s="14"/>
      <c r="S16" s="2">
        <f t="shared" si="0"/>
        <v>231977</v>
      </c>
      <c r="U16" s="16"/>
    </row>
    <row r="17" spans="1:23" x14ac:dyDescent="0.3">
      <c r="A17" s="39" t="s">
        <v>30</v>
      </c>
      <c r="B17" s="34" t="s">
        <v>31</v>
      </c>
      <c r="C17" s="35"/>
      <c r="D17" s="27">
        <v>15376</v>
      </c>
      <c r="E17" s="13">
        <v>650</v>
      </c>
      <c r="F17" s="3">
        <v>20</v>
      </c>
      <c r="G17" s="3">
        <v>356</v>
      </c>
      <c r="H17" s="4"/>
      <c r="I17" s="4"/>
      <c r="J17" s="4"/>
      <c r="K17" s="4">
        <v>5</v>
      </c>
      <c r="L17" s="4">
        <v>7</v>
      </c>
      <c r="M17" s="4">
        <v>3</v>
      </c>
      <c r="N17" s="4">
        <v>30</v>
      </c>
      <c r="O17" s="4"/>
      <c r="P17" s="4">
        <v>806</v>
      </c>
      <c r="Q17" s="4"/>
      <c r="R17" s="5"/>
      <c r="S17" s="1">
        <f t="shared" si="0"/>
        <v>17253</v>
      </c>
    </row>
    <row r="18" spans="1:23" ht="16.5" customHeight="1" x14ac:dyDescent="0.3">
      <c r="A18" s="40"/>
      <c r="B18" s="34" t="s">
        <v>32</v>
      </c>
      <c r="C18" s="35"/>
      <c r="D18" s="27">
        <v>57</v>
      </c>
      <c r="E18" s="13">
        <v>3</v>
      </c>
      <c r="F18" s="3"/>
      <c r="G18" s="3">
        <v>20</v>
      </c>
      <c r="H18" s="4"/>
      <c r="I18" s="4"/>
      <c r="J18" s="4"/>
      <c r="K18" s="4"/>
      <c r="L18" s="4"/>
      <c r="M18" s="4">
        <v>3</v>
      </c>
      <c r="N18" s="4">
        <v>14</v>
      </c>
      <c r="O18" s="4">
        <v>10</v>
      </c>
      <c r="P18" s="4">
        <v>38</v>
      </c>
      <c r="Q18" s="4"/>
      <c r="R18" s="5"/>
      <c r="S18" s="1">
        <f t="shared" si="0"/>
        <v>145</v>
      </c>
    </row>
    <row r="19" spans="1:23" ht="16.5" customHeight="1" x14ac:dyDescent="0.3">
      <c r="A19" s="40"/>
      <c r="B19" s="34" t="s">
        <v>33</v>
      </c>
      <c r="C19" s="35"/>
      <c r="D19" s="27">
        <v>13741</v>
      </c>
      <c r="E19" s="13"/>
      <c r="F19" s="3"/>
      <c r="G19" s="3"/>
      <c r="H19" s="4"/>
      <c r="I19" s="4"/>
      <c r="J19" s="4"/>
      <c r="K19" s="4"/>
      <c r="L19" s="4"/>
      <c r="M19" s="4"/>
      <c r="N19" s="4"/>
      <c r="O19" s="4"/>
      <c r="P19" s="4"/>
      <c r="Q19" s="4"/>
      <c r="R19" s="5"/>
      <c r="S19" s="1">
        <f t="shared" si="0"/>
        <v>13741</v>
      </c>
    </row>
    <row r="20" spans="1:23" ht="16.5" customHeight="1" x14ac:dyDescent="0.3">
      <c r="A20" s="40"/>
      <c r="B20" s="34" t="s">
        <v>34</v>
      </c>
      <c r="C20" s="35"/>
      <c r="D20" s="27">
        <v>767</v>
      </c>
      <c r="E20" s="13"/>
      <c r="F20" s="5"/>
      <c r="G20" s="5"/>
      <c r="H20" s="4"/>
      <c r="I20" s="4"/>
      <c r="J20" s="4"/>
      <c r="K20" s="4"/>
      <c r="L20" s="4"/>
      <c r="M20" s="4"/>
      <c r="N20" s="4"/>
      <c r="O20" s="4"/>
      <c r="P20" s="4"/>
      <c r="Q20" s="4"/>
      <c r="R20" s="5"/>
      <c r="S20" s="1">
        <f t="shared" si="0"/>
        <v>767</v>
      </c>
      <c r="W20" s="6"/>
    </row>
    <row r="21" spans="1:23" x14ac:dyDescent="0.3">
      <c r="A21" s="40"/>
      <c r="B21" s="34" t="s">
        <v>35</v>
      </c>
      <c r="C21" s="35"/>
      <c r="D21" s="27">
        <v>41</v>
      </c>
      <c r="E21" s="13"/>
      <c r="F21" s="5"/>
      <c r="G21" s="5"/>
      <c r="H21" s="4"/>
      <c r="I21" s="4"/>
      <c r="J21" s="4"/>
      <c r="K21" s="4"/>
      <c r="L21" s="4"/>
      <c r="M21" s="4"/>
      <c r="N21" s="4"/>
      <c r="O21" s="4"/>
      <c r="P21" s="4"/>
      <c r="Q21" s="4"/>
      <c r="R21" s="5"/>
      <c r="S21" s="1">
        <f t="shared" si="0"/>
        <v>41</v>
      </c>
    </row>
    <row r="22" spans="1:23" x14ac:dyDescent="0.3">
      <c r="A22" s="40"/>
      <c r="B22" s="34" t="s">
        <v>36</v>
      </c>
      <c r="C22" s="35"/>
      <c r="D22" s="27">
        <v>168</v>
      </c>
      <c r="E22" s="13"/>
      <c r="F22" s="5"/>
      <c r="G22" s="5"/>
      <c r="H22" s="4"/>
      <c r="I22" s="4"/>
      <c r="J22" s="4"/>
      <c r="K22" s="4"/>
      <c r="L22" s="4"/>
      <c r="M22" s="4"/>
      <c r="N22" s="4"/>
      <c r="O22" s="4"/>
      <c r="P22" s="4"/>
      <c r="Q22" s="4"/>
      <c r="R22" s="5"/>
      <c r="S22" s="1">
        <f t="shared" si="0"/>
        <v>168</v>
      </c>
    </row>
    <row r="23" spans="1:23" x14ac:dyDescent="0.3">
      <c r="A23" s="40"/>
      <c r="B23" s="34" t="s">
        <v>37</v>
      </c>
      <c r="C23" s="35"/>
      <c r="D23" s="27">
        <v>437</v>
      </c>
      <c r="E23" s="13"/>
      <c r="F23" s="5"/>
      <c r="G23" s="5"/>
      <c r="H23" s="4"/>
      <c r="I23" s="4"/>
      <c r="J23" s="4"/>
      <c r="K23" s="4"/>
      <c r="L23" s="4"/>
      <c r="M23" s="4"/>
      <c r="N23" s="4"/>
      <c r="O23" s="4"/>
      <c r="P23" s="4"/>
      <c r="Q23" s="4"/>
      <c r="R23" s="5"/>
      <c r="S23" s="1">
        <f t="shared" si="0"/>
        <v>437</v>
      </c>
    </row>
    <row r="24" spans="1:23" ht="16.5" customHeight="1" x14ac:dyDescent="0.3">
      <c r="A24" s="40"/>
      <c r="B24" s="34" t="s">
        <v>38</v>
      </c>
      <c r="C24" s="35"/>
      <c r="D24" s="27">
        <v>328</v>
      </c>
      <c r="E24" s="13"/>
      <c r="F24" s="5"/>
      <c r="G24" s="5"/>
      <c r="H24" s="4"/>
      <c r="I24" s="4"/>
      <c r="J24" s="4"/>
      <c r="K24" s="4"/>
      <c r="L24" s="4"/>
      <c r="M24" s="4"/>
      <c r="N24" s="4"/>
      <c r="O24" s="4"/>
      <c r="P24" s="4"/>
      <c r="Q24" s="4"/>
      <c r="R24" s="5"/>
      <c r="S24" s="1">
        <f t="shared" si="0"/>
        <v>328</v>
      </c>
    </row>
    <row r="25" spans="1:23" x14ac:dyDescent="0.3">
      <c r="A25" s="40"/>
      <c r="B25" s="34" t="s">
        <v>39</v>
      </c>
      <c r="C25" s="35"/>
      <c r="D25" s="27">
        <v>803</v>
      </c>
      <c r="E25" s="13"/>
      <c r="F25" s="5"/>
      <c r="G25" s="5"/>
      <c r="H25" s="4"/>
      <c r="I25" s="4"/>
      <c r="J25" s="4"/>
      <c r="K25" s="4"/>
      <c r="L25" s="4"/>
      <c r="M25" s="4"/>
      <c r="N25" s="4"/>
      <c r="O25" s="4"/>
      <c r="P25" s="4"/>
      <c r="Q25" s="4"/>
      <c r="R25" s="5"/>
      <c r="S25" s="1">
        <f t="shared" si="0"/>
        <v>803</v>
      </c>
    </row>
    <row r="26" spans="1:23" ht="16.5" customHeight="1" x14ac:dyDescent="0.3">
      <c r="A26" s="40"/>
      <c r="B26" s="34" t="s">
        <v>4</v>
      </c>
      <c r="C26" s="35"/>
      <c r="D26" s="27">
        <v>1030</v>
      </c>
      <c r="E26" s="13"/>
      <c r="F26" s="5"/>
      <c r="G26" s="5"/>
      <c r="H26" s="4"/>
      <c r="I26" s="4"/>
      <c r="J26" s="4"/>
      <c r="K26" s="4"/>
      <c r="L26" s="4"/>
      <c r="M26" s="4"/>
      <c r="N26" s="4"/>
      <c r="O26" s="4"/>
      <c r="P26" s="4"/>
      <c r="Q26" s="4"/>
      <c r="R26" s="5"/>
      <c r="S26" s="1">
        <f t="shared" si="0"/>
        <v>1030</v>
      </c>
    </row>
    <row r="27" spans="1:23" ht="16.5" customHeight="1" x14ac:dyDescent="0.3">
      <c r="A27" s="40"/>
      <c r="B27" s="34" t="s">
        <v>40</v>
      </c>
      <c r="C27" s="35"/>
      <c r="D27" s="27">
        <v>1083</v>
      </c>
      <c r="E27" s="13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5"/>
      <c r="S27" s="1">
        <f t="shared" si="0"/>
        <v>1083</v>
      </c>
    </row>
    <row r="28" spans="1:23" ht="16.5" customHeight="1" x14ac:dyDescent="0.3">
      <c r="A28" s="40"/>
      <c r="B28" s="34" t="s">
        <v>41</v>
      </c>
      <c r="C28" s="35"/>
      <c r="D28" s="27">
        <v>23</v>
      </c>
      <c r="E28" s="15"/>
      <c r="F28" s="5"/>
      <c r="G28" s="5"/>
      <c r="H28" s="4"/>
      <c r="I28" s="4"/>
      <c r="J28" s="4"/>
      <c r="K28" s="4"/>
      <c r="L28" s="4"/>
      <c r="M28" s="4"/>
      <c r="N28" s="4"/>
      <c r="O28" s="4"/>
      <c r="P28" s="4"/>
      <c r="Q28" s="4"/>
      <c r="R28" s="5"/>
      <c r="S28" s="1">
        <f t="shared" si="0"/>
        <v>23</v>
      </c>
    </row>
    <row r="29" spans="1:23" x14ac:dyDescent="0.3">
      <c r="A29" s="41"/>
      <c r="B29" s="34" t="s">
        <v>42</v>
      </c>
      <c r="C29" s="35"/>
      <c r="D29" s="27">
        <v>491</v>
      </c>
      <c r="E29" s="15"/>
      <c r="F29" s="5"/>
      <c r="G29" s="5"/>
      <c r="H29" s="4"/>
      <c r="I29" s="4"/>
      <c r="J29" s="4"/>
      <c r="K29" s="4"/>
      <c r="L29" s="4"/>
      <c r="M29" s="4"/>
      <c r="N29" s="4"/>
      <c r="O29" s="4"/>
      <c r="P29" s="4"/>
      <c r="Q29" s="4"/>
      <c r="R29" s="5"/>
      <c r="S29" s="1">
        <f t="shared" si="0"/>
        <v>491</v>
      </c>
    </row>
    <row r="30" spans="1:23" x14ac:dyDescent="0.3">
      <c r="A30" s="36" t="s">
        <v>29</v>
      </c>
      <c r="B30" s="37"/>
      <c r="C30" s="38"/>
      <c r="D30" s="28">
        <v>34345</v>
      </c>
      <c r="E30" s="14">
        <f>SUM(E17:E29)</f>
        <v>653</v>
      </c>
      <c r="F30" s="14">
        <f>SUM(F17:F29)</f>
        <v>20</v>
      </c>
      <c r="G30" s="14">
        <f>SUM(G17:G29)</f>
        <v>376</v>
      </c>
      <c r="H30" s="14"/>
      <c r="I30" s="14"/>
      <c r="J30" s="14"/>
      <c r="K30" s="29">
        <v>5</v>
      </c>
      <c r="L30" s="14">
        <f>SUM(L17:L29)</f>
        <v>7</v>
      </c>
      <c r="M30" s="14">
        <v>6</v>
      </c>
      <c r="N30" s="14">
        <f>SUM(N17:N29)</f>
        <v>44</v>
      </c>
      <c r="O30" s="29">
        <f>SUM(O18:O29)</f>
        <v>10</v>
      </c>
      <c r="P30" s="14">
        <f>SUM(P17:P29)</f>
        <v>844</v>
      </c>
      <c r="Q30" s="14"/>
      <c r="R30" s="14"/>
      <c r="S30" s="2">
        <f t="shared" si="0"/>
        <v>36310</v>
      </c>
      <c r="U30" s="16"/>
    </row>
    <row r="31" spans="1:23" ht="16.5" customHeight="1" x14ac:dyDescent="0.3">
      <c r="A31" s="39" t="s">
        <v>43</v>
      </c>
      <c r="B31" s="34" t="s">
        <v>44</v>
      </c>
      <c r="C31" s="35"/>
      <c r="D31" s="27">
        <v>26627</v>
      </c>
      <c r="E31" s="13">
        <v>2</v>
      </c>
      <c r="F31" s="3"/>
      <c r="G31" s="3">
        <v>23</v>
      </c>
      <c r="H31" s="4">
        <v>2</v>
      </c>
      <c r="I31" s="4"/>
      <c r="J31" s="4">
        <v>2</v>
      </c>
      <c r="K31" s="4">
        <v>1</v>
      </c>
      <c r="L31" s="4">
        <v>6</v>
      </c>
      <c r="M31" s="4"/>
      <c r="N31" s="4">
        <v>21</v>
      </c>
      <c r="O31" s="4">
        <v>106</v>
      </c>
      <c r="P31" s="4">
        <v>57</v>
      </c>
      <c r="Q31" s="4"/>
      <c r="R31" s="5"/>
      <c r="S31" s="1">
        <f t="shared" si="0"/>
        <v>26847</v>
      </c>
    </row>
    <row r="32" spans="1:23" ht="16.5" customHeight="1" x14ac:dyDescent="0.3">
      <c r="A32" s="40"/>
      <c r="B32" s="34" t="s">
        <v>45</v>
      </c>
      <c r="C32" s="35"/>
      <c r="D32" s="27">
        <v>3703</v>
      </c>
      <c r="E32" s="13"/>
      <c r="F32" s="5"/>
      <c r="G32" s="5"/>
      <c r="H32" s="4"/>
      <c r="I32" s="4"/>
      <c r="J32" s="4"/>
      <c r="K32" s="4"/>
      <c r="L32" s="4"/>
      <c r="M32" s="4"/>
      <c r="N32" s="4"/>
      <c r="O32" s="4"/>
      <c r="P32" s="4">
        <v>45</v>
      </c>
      <c r="Q32" s="4"/>
      <c r="R32" s="5"/>
      <c r="S32" s="1">
        <f t="shared" si="0"/>
        <v>3748</v>
      </c>
    </row>
    <row r="33" spans="1:24" x14ac:dyDescent="0.3">
      <c r="A33" s="40"/>
      <c r="B33" s="34" t="s">
        <v>46</v>
      </c>
      <c r="C33" s="35"/>
      <c r="D33" s="27">
        <v>4161</v>
      </c>
      <c r="E33" s="13"/>
      <c r="F33" s="5"/>
      <c r="G33" s="5"/>
      <c r="H33" s="4"/>
      <c r="I33" s="4"/>
      <c r="J33" s="4"/>
      <c r="K33" s="4"/>
      <c r="L33" s="4"/>
      <c r="M33" s="4"/>
      <c r="N33" s="4"/>
      <c r="O33" s="4"/>
      <c r="P33" s="4">
        <v>3237</v>
      </c>
      <c r="Q33" s="4"/>
      <c r="R33" s="5"/>
      <c r="S33" s="1">
        <f t="shared" si="0"/>
        <v>7398</v>
      </c>
    </row>
    <row r="34" spans="1:24" x14ac:dyDescent="0.3">
      <c r="A34" s="41"/>
      <c r="B34" s="34" t="s">
        <v>47</v>
      </c>
      <c r="C34" s="35"/>
      <c r="D34" s="27">
        <v>2798</v>
      </c>
      <c r="E34" s="13"/>
      <c r="F34" s="5"/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5"/>
      <c r="S34" s="1">
        <f t="shared" si="0"/>
        <v>2798</v>
      </c>
    </row>
    <row r="35" spans="1:24" x14ac:dyDescent="0.3">
      <c r="A35" s="36" t="s">
        <v>29</v>
      </c>
      <c r="B35" s="37"/>
      <c r="C35" s="38"/>
      <c r="D35" s="28">
        <v>37289</v>
      </c>
      <c r="E35" s="14">
        <f>SUM(E31:E34)</f>
        <v>2</v>
      </c>
      <c r="F35" s="14">
        <v>0</v>
      </c>
      <c r="G35" s="14">
        <f>SUM(G31:G34)</f>
        <v>23</v>
      </c>
      <c r="H35" s="14">
        <f>SUM(H31:H34)</f>
        <v>2</v>
      </c>
      <c r="I35" s="14"/>
      <c r="J35" s="14">
        <v>2</v>
      </c>
      <c r="K35" s="29">
        <v>1</v>
      </c>
      <c r="L35" s="14">
        <f>SUM(L31:L34)</f>
        <v>6</v>
      </c>
      <c r="M35" s="14"/>
      <c r="N35" s="14">
        <f>SUM(N31:N34)</f>
        <v>21</v>
      </c>
      <c r="O35" s="29">
        <f>SUM(O31:O34)</f>
        <v>106</v>
      </c>
      <c r="P35" s="14">
        <f>SUM(P31:P34)</f>
        <v>3339</v>
      </c>
      <c r="Q35" s="14"/>
      <c r="R35" s="14"/>
      <c r="S35" s="2">
        <f t="shared" si="0"/>
        <v>40791</v>
      </c>
      <c r="U35" s="16"/>
    </row>
    <row r="36" spans="1:24" x14ac:dyDescent="0.3">
      <c r="A36" s="26" t="s">
        <v>48</v>
      </c>
      <c r="B36" s="34" t="s">
        <v>49</v>
      </c>
      <c r="C36" s="35"/>
      <c r="D36" s="27">
        <v>895</v>
      </c>
      <c r="E36" s="13"/>
      <c r="F36" s="5"/>
      <c r="G36" s="5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5"/>
      <c r="S36" s="1">
        <f t="shared" si="0"/>
        <v>895</v>
      </c>
    </row>
    <row r="37" spans="1:24" x14ac:dyDescent="0.3">
      <c r="A37" s="36" t="s">
        <v>50</v>
      </c>
      <c r="B37" s="37"/>
      <c r="C37" s="38"/>
      <c r="D37" s="28">
        <v>377737</v>
      </c>
      <c r="E37" s="14">
        <f>E4+E30+E35</f>
        <v>838</v>
      </c>
      <c r="F37" s="14">
        <f>F4+F16+F30+F35</f>
        <v>618</v>
      </c>
      <c r="G37" s="14">
        <f>G4+G30+G35</f>
        <v>407</v>
      </c>
      <c r="H37" s="14">
        <f>H4+H31</f>
        <v>30</v>
      </c>
      <c r="I37" s="14">
        <v>32</v>
      </c>
      <c r="J37" s="14">
        <v>6</v>
      </c>
      <c r="K37" s="29">
        <f>K16+K30+K35</f>
        <v>9</v>
      </c>
      <c r="L37" s="14">
        <f>L4+L30+L35</f>
        <v>90</v>
      </c>
      <c r="M37" s="14">
        <f>M4+M30</f>
        <v>225</v>
      </c>
      <c r="N37" s="14">
        <f>N4+N16+N30+N35</f>
        <v>217</v>
      </c>
      <c r="O37" s="29">
        <f>O4+O16+O30+O35</f>
        <v>826</v>
      </c>
      <c r="P37" s="14">
        <f>P4+P16+P30+P35</f>
        <v>33310</v>
      </c>
      <c r="Q37" s="14"/>
      <c r="R37" s="14"/>
      <c r="S37" s="2">
        <f t="shared" si="0"/>
        <v>414345</v>
      </c>
    </row>
    <row r="38" spans="1:24" x14ac:dyDescent="0.3">
      <c r="A38" s="49" t="s">
        <v>51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W38" s="16">
        <f>S4+S16+S30+S35+S36</f>
        <v>414345</v>
      </c>
    </row>
    <row r="39" spans="1:24" x14ac:dyDescent="0.3">
      <c r="G39" s="8"/>
      <c r="H39" s="8"/>
      <c r="I39" s="8"/>
      <c r="O39" s="16"/>
      <c r="X39" s="16"/>
    </row>
    <row r="40" spans="1:24" x14ac:dyDescent="0.3">
      <c r="N40" s="31" t="s">
        <v>64</v>
      </c>
      <c r="O40" s="12" t="s">
        <v>63</v>
      </c>
    </row>
    <row r="41" spans="1:24" x14ac:dyDescent="0.3">
      <c r="R41" s="30"/>
    </row>
    <row r="67" ht="17.25" customHeight="1" x14ac:dyDescent="0.3"/>
    <row r="68" ht="17.25" customHeight="1" x14ac:dyDescent="0.3"/>
    <row r="69" ht="17.25" customHeight="1" x14ac:dyDescent="0.3"/>
    <row r="70" ht="17.25" customHeight="1" x14ac:dyDescent="0.3"/>
    <row r="71" ht="17.25" customHeight="1" x14ac:dyDescent="0.3"/>
    <row r="72" ht="17.25" customHeight="1" x14ac:dyDescent="0.3"/>
    <row r="73" ht="17.25" customHeight="1" x14ac:dyDescent="0.3"/>
    <row r="74" ht="17.25" customHeight="1" x14ac:dyDescent="0.3"/>
  </sheetData>
  <mergeCells count="39">
    <mergeCell ref="A38:S38"/>
    <mergeCell ref="A4:C4"/>
    <mergeCell ref="B8:C8"/>
    <mergeCell ref="B9:C9"/>
    <mergeCell ref="B10:B11"/>
    <mergeCell ref="B12:C12"/>
    <mergeCell ref="B13:C13"/>
    <mergeCell ref="A16:C16"/>
    <mergeCell ref="A17:A29"/>
    <mergeCell ref="B17:C17"/>
    <mergeCell ref="A37:C37"/>
    <mergeCell ref="B26:C26"/>
    <mergeCell ref="B27:C27"/>
    <mergeCell ref="B33:C33"/>
    <mergeCell ref="B34:C34"/>
    <mergeCell ref="A1:C1"/>
    <mergeCell ref="A2:A3"/>
    <mergeCell ref="B2:C2"/>
    <mergeCell ref="B3:C3"/>
    <mergeCell ref="B5:B7"/>
    <mergeCell ref="A5:A15"/>
    <mergeCell ref="B15:C15"/>
    <mergeCell ref="B14:C14"/>
    <mergeCell ref="B18:C18"/>
    <mergeCell ref="B24:C24"/>
    <mergeCell ref="B25:C25"/>
    <mergeCell ref="A35:C35"/>
    <mergeCell ref="B36:C36"/>
    <mergeCell ref="B19:C19"/>
    <mergeCell ref="B20:C20"/>
    <mergeCell ref="B21:C21"/>
    <mergeCell ref="B22:C22"/>
    <mergeCell ref="B23:C23"/>
    <mergeCell ref="B28:C28"/>
    <mergeCell ref="B29:C29"/>
    <mergeCell ref="A30:C30"/>
    <mergeCell ref="A31:A34"/>
    <mergeCell ref="B31:C31"/>
    <mergeCell ref="B32:C32"/>
  </mergeCells>
  <phoneticPr fontId="2" type="noConversion"/>
  <pageMargins left="0.27559055118110237" right="0.23622047244094491" top="0.6692913385826772" bottom="0.43307086614173229" header="0.31496062992125984" footer="0.23622047244094491"/>
  <pageSetup paperSize="9" scale="80" orientation="landscape" r:id="rId1"/>
  <headerFooter>
    <oddHeader>&amp;C&amp;14 &amp;E2011년 연간 소장자료 증가 현황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zoomScale="90" zoomScaleNormal="90" workbookViewId="0">
      <selection activeCell="U11" sqref="U11"/>
    </sheetView>
  </sheetViews>
  <sheetFormatPr defaultRowHeight="16.5" x14ac:dyDescent="0.3"/>
  <cols>
    <col min="1" max="2" width="9" style="31"/>
    <col min="3" max="3" width="11.625" style="6" bestFit="1" customWidth="1"/>
    <col min="4" max="4" width="11.625" style="6" customWidth="1"/>
    <col min="5" max="5" width="9.125" style="31" bestFit="1" customWidth="1"/>
    <col min="6" max="6" width="7.25" style="31" customWidth="1"/>
    <col min="7" max="7" width="8.875" style="31" customWidth="1"/>
    <col min="8" max="15" width="7.25" style="31" customWidth="1"/>
    <col min="16" max="16" width="8.375" style="31" bestFit="1" customWidth="1"/>
    <col min="17" max="17" width="9.75" style="31" bestFit="1" customWidth="1"/>
    <col min="18" max="18" width="10.25" style="31" bestFit="1" customWidth="1"/>
    <col min="19" max="16384" width="9" style="31"/>
  </cols>
  <sheetData>
    <row r="1" spans="1:23" ht="33" customHeight="1" x14ac:dyDescent="0.3">
      <c r="A1" s="67" t="s">
        <v>66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3" x14ac:dyDescent="0.3">
      <c r="A2" s="51" t="s">
        <v>5</v>
      </c>
      <c r="B2" s="52"/>
      <c r="C2" s="53"/>
      <c r="D2" s="54">
        <v>2018</v>
      </c>
      <c r="E2" s="55" t="s">
        <v>55</v>
      </c>
      <c r="F2" s="55" t="s">
        <v>57</v>
      </c>
      <c r="G2" s="55" t="s">
        <v>6</v>
      </c>
      <c r="H2" s="55" t="s">
        <v>0</v>
      </c>
      <c r="I2" s="55" t="s">
        <v>1</v>
      </c>
      <c r="J2" s="55" t="s">
        <v>2</v>
      </c>
      <c r="K2" s="55" t="s">
        <v>58</v>
      </c>
      <c r="L2" s="55" t="s">
        <v>59</v>
      </c>
      <c r="M2" s="55" t="s">
        <v>60</v>
      </c>
      <c r="N2" s="55" t="s">
        <v>61</v>
      </c>
      <c r="O2" s="55" t="s">
        <v>53</v>
      </c>
      <c r="P2" s="55" t="s">
        <v>3</v>
      </c>
      <c r="Q2" s="55" t="s">
        <v>11</v>
      </c>
      <c r="R2" s="55" t="s">
        <v>12</v>
      </c>
      <c r="S2" s="55" t="s">
        <v>13</v>
      </c>
    </row>
    <row r="3" spans="1:23" ht="17.25" customHeight="1" x14ac:dyDescent="0.3">
      <c r="A3" s="48" t="s">
        <v>18</v>
      </c>
      <c r="B3" s="45" t="s">
        <v>19</v>
      </c>
      <c r="C3" s="33" t="s">
        <v>20</v>
      </c>
      <c r="D3" s="27">
        <v>12127</v>
      </c>
      <c r="E3" s="15"/>
      <c r="F3" s="5"/>
      <c r="G3" s="5"/>
      <c r="H3" s="4"/>
      <c r="I3" s="4"/>
      <c r="J3" s="4"/>
      <c r="K3" s="4"/>
      <c r="L3" s="4"/>
      <c r="M3" s="4"/>
      <c r="N3" s="4"/>
      <c r="O3" s="4"/>
      <c r="P3" s="4">
        <v>665</v>
      </c>
      <c r="Q3" s="4"/>
      <c r="R3" s="5"/>
      <c r="S3" s="1">
        <f t="shared" ref="S3:S34" si="0">SUM(D3:R3)</f>
        <v>12792</v>
      </c>
    </row>
    <row r="4" spans="1:23" ht="17.25" customHeight="1" x14ac:dyDescent="0.3">
      <c r="A4" s="48"/>
      <c r="B4" s="46"/>
      <c r="C4" s="33" t="s">
        <v>21</v>
      </c>
      <c r="D4" s="27">
        <v>4553</v>
      </c>
      <c r="E4" s="15"/>
      <c r="F4" s="5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5"/>
      <c r="S4" s="1">
        <f t="shared" si="0"/>
        <v>4553</v>
      </c>
    </row>
    <row r="5" spans="1:23" ht="17.25" customHeight="1" x14ac:dyDescent="0.3">
      <c r="A5" s="48"/>
      <c r="B5" s="47"/>
      <c r="C5" s="33" t="s">
        <v>22</v>
      </c>
      <c r="D5" s="27">
        <v>4529</v>
      </c>
      <c r="E5" s="15"/>
      <c r="F5" s="5"/>
      <c r="G5" s="5"/>
      <c r="H5" s="4"/>
      <c r="I5" s="4"/>
      <c r="J5" s="4"/>
      <c r="K5" s="4"/>
      <c r="L5" s="4"/>
      <c r="M5" s="4"/>
      <c r="N5" s="4"/>
      <c r="O5" s="4"/>
      <c r="P5" s="4"/>
      <c r="Q5" s="4"/>
      <c r="R5" s="5"/>
      <c r="S5" s="1">
        <f t="shared" si="0"/>
        <v>4529</v>
      </c>
    </row>
    <row r="6" spans="1:23" ht="17.25" customHeight="1" x14ac:dyDescent="0.3">
      <c r="A6" s="48"/>
      <c r="B6" s="50" t="s">
        <v>52</v>
      </c>
      <c r="C6" s="35"/>
      <c r="D6" s="27">
        <v>62570</v>
      </c>
      <c r="E6" s="13"/>
      <c r="F6" s="5">
        <v>8</v>
      </c>
      <c r="G6" s="5"/>
      <c r="H6" s="4"/>
      <c r="I6" s="4"/>
      <c r="J6" s="4"/>
      <c r="K6" s="4">
        <v>3</v>
      </c>
      <c r="L6" s="4"/>
      <c r="M6" s="4"/>
      <c r="N6" s="4">
        <v>4</v>
      </c>
      <c r="O6" s="4">
        <v>1</v>
      </c>
      <c r="P6" s="4">
        <v>20339</v>
      </c>
      <c r="Q6" s="4"/>
      <c r="R6" s="5"/>
      <c r="S6" s="1">
        <f t="shared" si="0"/>
        <v>82925</v>
      </c>
      <c r="W6" s="32"/>
    </row>
    <row r="7" spans="1:23" ht="17.25" customHeight="1" x14ac:dyDescent="0.3">
      <c r="A7" s="48"/>
      <c r="B7" s="50" t="s">
        <v>23</v>
      </c>
      <c r="C7" s="35"/>
      <c r="D7" s="27">
        <v>51709</v>
      </c>
      <c r="E7" s="13"/>
      <c r="F7" s="5"/>
      <c r="G7" s="5"/>
      <c r="H7" s="4"/>
      <c r="I7" s="4"/>
      <c r="J7" s="4"/>
      <c r="K7" s="4"/>
      <c r="L7" s="4"/>
      <c r="M7" s="4"/>
      <c r="N7" s="4"/>
      <c r="O7" s="4">
        <v>4</v>
      </c>
      <c r="P7" s="4">
        <v>164</v>
      </c>
      <c r="Q7" s="4"/>
      <c r="R7" s="5"/>
      <c r="S7" s="1">
        <f t="shared" si="0"/>
        <v>51877</v>
      </c>
    </row>
    <row r="8" spans="1:23" ht="17.25" customHeight="1" x14ac:dyDescent="0.3">
      <c r="A8" s="48"/>
      <c r="B8" s="45" t="s">
        <v>24</v>
      </c>
      <c r="C8" s="33" t="s">
        <v>25</v>
      </c>
      <c r="D8" s="27">
        <v>15356</v>
      </c>
      <c r="E8" s="13"/>
      <c r="F8" s="5">
        <v>2</v>
      </c>
      <c r="G8" s="5"/>
      <c r="H8" s="4"/>
      <c r="I8" s="4"/>
      <c r="J8" s="4"/>
      <c r="K8" s="4"/>
      <c r="L8" s="4"/>
      <c r="M8" s="4"/>
      <c r="N8" s="4"/>
      <c r="O8" s="4">
        <v>4</v>
      </c>
      <c r="P8" s="4">
        <v>1059</v>
      </c>
      <c r="Q8" s="4"/>
      <c r="R8" s="5"/>
      <c r="S8" s="1">
        <f t="shared" si="0"/>
        <v>16421</v>
      </c>
    </row>
    <row r="9" spans="1:23" ht="17.25" customHeight="1" x14ac:dyDescent="0.3">
      <c r="A9" s="48"/>
      <c r="B9" s="47"/>
      <c r="C9" s="33" t="s">
        <v>26</v>
      </c>
      <c r="D9" s="27">
        <v>4547</v>
      </c>
      <c r="E9" s="13"/>
      <c r="F9" s="5"/>
      <c r="G9" s="5"/>
      <c r="H9" s="4"/>
      <c r="I9" s="4"/>
      <c r="J9" s="4"/>
      <c r="K9" s="4"/>
      <c r="L9" s="4"/>
      <c r="M9" s="4"/>
      <c r="N9" s="4"/>
      <c r="O9" s="4"/>
      <c r="P9" s="4">
        <v>22</v>
      </c>
      <c r="Q9" s="4"/>
      <c r="R9" s="5"/>
      <c r="S9" s="1">
        <f t="shared" si="0"/>
        <v>4569</v>
      </c>
    </row>
    <row r="10" spans="1:23" ht="17.25" customHeight="1" x14ac:dyDescent="0.3">
      <c r="A10" s="48"/>
      <c r="B10" s="50" t="s">
        <v>27</v>
      </c>
      <c r="C10" s="35"/>
      <c r="D10" s="27">
        <v>47857</v>
      </c>
      <c r="E10" s="13"/>
      <c r="F10" s="5"/>
      <c r="G10" s="5"/>
      <c r="H10" s="4"/>
      <c r="I10" s="4"/>
      <c r="J10" s="4"/>
      <c r="K10" s="4"/>
      <c r="L10" s="4"/>
      <c r="M10" s="4"/>
      <c r="N10" s="4"/>
      <c r="O10" s="4"/>
      <c r="P10" s="4">
        <v>2551</v>
      </c>
      <c r="Q10" s="4"/>
      <c r="R10" s="5"/>
      <c r="S10" s="1">
        <f t="shared" si="0"/>
        <v>50408</v>
      </c>
    </row>
    <row r="11" spans="1:23" ht="17.25" customHeight="1" x14ac:dyDescent="0.3">
      <c r="A11" s="48"/>
      <c r="B11" s="50" t="s">
        <v>28</v>
      </c>
      <c r="C11" s="35"/>
      <c r="D11" s="27">
        <v>783</v>
      </c>
      <c r="E11" s="13"/>
      <c r="F11" s="5"/>
      <c r="G11" s="5"/>
      <c r="H11" s="4"/>
      <c r="I11" s="4"/>
      <c r="J11" s="4"/>
      <c r="K11" s="4"/>
      <c r="L11" s="4"/>
      <c r="M11" s="4"/>
      <c r="N11" s="4"/>
      <c r="O11" s="4"/>
      <c r="P11" s="4"/>
      <c r="Q11" s="4"/>
      <c r="R11" s="5"/>
      <c r="S11" s="1">
        <f t="shared" si="0"/>
        <v>783</v>
      </c>
    </row>
    <row r="12" spans="1:23" ht="17.25" customHeight="1" x14ac:dyDescent="0.3">
      <c r="A12" s="48"/>
      <c r="B12" s="35" t="s">
        <v>56</v>
      </c>
      <c r="C12" s="48"/>
      <c r="D12" s="27"/>
      <c r="E12" s="13"/>
      <c r="F12" s="5">
        <v>18</v>
      </c>
      <c r="G12" s="5"/>
      <c r="H12" s="4"/>
      <c r="I12" s="4"/>
      <c r="J12" s="4"/>
      <c r="K12" s="4"/>
      <c r="L12" s="4"/>
      <c r="M12" s="4"/>
      <c r="N12" s="4"/>
      <c r="O12" s="4"/>
      <c r="P12" s="4">
        <v>166</v>
      </c>
      <c r="Q12" s="4"/>
      <c r="R12" s="5"/>
      <c r="S12" s="1">
        <f>SUM(F12:R12)</f>
        <v>184</v>
      </c>
    </row>
    <row r="13" spans="1:23" ht="17.25" customHeight="1" x14ac:dyDescent="0.3">
      <c r="A13" s="48"/>
      <c r="B13" s="34" t="s">
        <v>62</v>
      </c>
      <c r="C13" s="35"/>
      <c r="D13" s="27"/>
      <c r="E13" s="13"/>
      <c r="F13" s="5"/>
      <c r="G13" s="5"/>
      <c r="H13" s="4"/>
      <c r="I13" s="4"/>
      <c r="J13" s="4"/>
      <c r="K13" s="4"/>
      <c r="L13" s="4"/>
      <c r="M13" s="4"/>
      <c r="N13" s="4"/>
      <c r="O13" s="4"/>
      <c r="P13" s="4">
        <v>2936</v>
      </c>
      <c r="Q13" s="4"/>
      <c r="R13" s="5"/>
      <c r="S13" s="1">
        <f>SUM(P13:R13)</f>
        <v>2936</v>
      </c>
    </row>
    <row r="14" spans="1:23" x14ac:dyDescent="0.3">
      <c r="A14" s="61" t="s">
        <v>29</v>
      </c>
      <c r="B14" s="62"/>
      <c r="C14" s="63"/>
      <c r="D14" s="64">
        <f>SUM(D3:D13)</f>
        <v>204031</v>
      </c>
      <c r="E14" s="65">
        <f>SUM(E3:E13)</f>
        <v>0</v>
      </c>
      <c r="F14" s="65">
        <f>SUM(F3:F13)</f>
        <v>28</v>
      </c>
      <c r="G14" s="65">
        <f t="shared" ref="G14:R14" si="1">SUM(G3:G13)</f>
        <v>0</v>
      </c>
      <c r="H14" s="65">
        <f t="shared" si="1"/>
        <v>0</v>
      </c>
      <c r="I14" s="65">
        <f t="shared" si="1"/>
        <v>0</v>
      </c>
      <c r="J14" s="65">
        <f t="shared" si="1"/>
        <v>0</v>
      </c>
      <c r="K14" s="65">
        <f t="shared" si="1"/>
        <v>3</v>
      </c>
      <c r="L14" s="65">
        <f t="shared" si="1"/>
        <v>0</v>
      </c>
      <c r="M14" s="65">
        <f t="shared" si="1"/>
        <v>0</v>
      </c>
      <c r="N14" s="65">
        <f t="shared" si="1"/>
        <v>4</v>
      </c>
      <c r="O14" s="65">
        <f t="shared" si="1"/>
        <v>9</v>
      </c>
      <c r="P14" s="65">
        <f t="shared" si="1"/>
        <v>27902</v>
      </c>
      <c r="Q14" s="65">
        <f t="shared" si="1"/>
        <v>0</v>
      </c>
      <c r="R14" s="65">
        <f t="shared" si="1"/>
        <v>0</v>
      </c>
      <c r="S14" s="66">
        <f t="shared" si="0"/>
        <v>231977</v>
      </c>
      <c r="U14" s="16"/>
    </row>
    <row r="15" spans="1:23" x14ac:dyDescent="0.3">
      <c r="A15" s="39" t="s">
        <v>30</v>
      </c>
      <c r="B15" s="34" t="s">
        <v>31</v>
      </c>
      <c r="C15" s="35"/>
      <c r="D15" s="27">
        <v>15376</v>
      </c>
      <c r="E15" s="13">
        <v>650</v>
      </c>
      <c r="F15" s="3">
        <v>20</v>
      </c>
      <c r="G15" s="3">
        <v>356</v>
      </c>
      <c r="H15" s="4"/>
      <c r="I15" s="4"/>
      <c r="J15" s="4"/>
      <c r="K15" s="4">
        <v>5</v>
      </c>
      <c r="L15" s="4">
        <v>7</v>
      </c>
      <c r="M15" s="4">
        <v>3</v>
      </c>
      <c r="N15" s="4">
        <v>30</v>
      </c>
      <c r="O15" s="4"/>
      <c r="P15" s="4">
        <v>806</v>
      </c>
      <c r="Q15" s="4"/>
      <c r="R15" s="5"/>
      <c r="S15" s="1">
        <f t="shared" si="0"/>
        <v>17253</v>
      </c>
    </row>
    <row r="16" spans="1:23" ht="16.5" customHeight="1" x14ac:dyDescent="0.3">
      <c r="A16" s="40"/>
      <c r="B16" s="34" t="s">
        <v>32</v>
      </c>
      <c r="C16" s="35"/>
      <c r="D16" s="27">
        <v>57</v>
      </c>
      <c r="E16" s="13">
        <v>3</v>
      </c>
      <c r="F16" s="3"/>
      <c r="G16" s="3">
        <v>20</v>
      </c>
      <c r="H16" s="4"/>
      <c r="I16" s="4"/>
      <c r="J16" s="4"/>
      <c r="K16" s="4"/>
      <c r="L16" s="4"/>
      <c r="M16" s="4">
        <v>3</v>
      </c>
      <c r="N16" s="4">
        <v>14</v>
      </c>
      <c r="O16" s="4">
        <v>10</v>
      </c>
      <c r="P16" s="4">
        <v>38</v>
      </c>
      <c r="Q16" s="4"/>
      <c r="R16" s="5"/>
      <c r="S16" s="1">
        <f t="shared" si="0"/>
        <v>145</v>
      </c>
    </row>
    <row r="17" spans="1:23" ht="16.5" customHeight="1" x14ac:dyDescent="0.3">
      <c r="A17" s="40"/>
      <c r="B17" s="34" t="s">
        <v>33</v>
      </c>
      <c r="C17" s="35"/>
      <c r="D17" s="27">
        <v>13741</v>
      </c>
      <c r="E17" s="13"/>
      <c r="F17" s="3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5"/>
      <c r="S17" s="1">
        <f t="shared" si="0"/>
        <v>13741</v>
      </c>
    </row>
    <row r="18" spans="1:23" ht="16.5" customHeight="1" x14ac:dyDescent="0.3">
      <c r="A18" s="40"/>
      <c r="B18" s="34" t="s">
        <v>34</v>
      </c>
      <c r="C18" s="35"/>
      <c r="D18" s="27">
        <v>767</v>
      </c>
      <c r="E18" s="13"/>
      <c r="F18" s="5"/>
      <c r="G18" s="5"/>
      <c r="H18" s="4"/>
      <c r="I18" s="4"/>
      <c r="J18" s="4"/>
      <c r="K18" s="4"/>
      <c r="L18" s="4"/>
      <c r="M18" s="4"/>
      <c r="N18" s="4"/>
      <c r="O18" s="4"/>
      <c r="P18" s="4"/>
      <c r="Q18" s="4"/>
      <c r="R18" s="5"/>
      <c r="S18" s="1">
        <f t="shared" si="0"/>
        <v>767</v>
      </c>
      <c r="W18" s="6"/>
    </row>
    <row r="19" spans="1:23" x14ac:dyDescent="0.3">
      <c r="A19" s="40"/>
      <c r="B19" s="34" t="s">
        <v>35</v>
      </c>
      <c r="C19" s="35"/>
      <c r="D19" s="27">
        <v>41</v>
      </c>
      <c r="E19" s="13"/>
      <c r="F19" s="5"/>
      <c r="G19" s="5"/>
      <c r="H19" s="4"/>
      <c r="I19" s="4"/>
      <c r="J19" s="4"/>
      <c r="K19" s="4"/>
      <c r="L19" s="4"/>
      <c r="M19" s="4"/>
      <c r="N19" s="4"/>
      <c r="O19" s="4"/>
      <c r="P19" s="4"/>
      <c r="Q19" s="4"/>
      <c r="R19" s="5"/>
      <c r="S19" s="1">
        <f t="shared" si="0"/>
        <v>41</v>
      </c>
    </row>
    <row r="20" spans="1:23" x14ac:dyDescent="0.3">
      <c r="A20" s="40"/>
      <c r="B20" s="34" t="s">
        <v>36</v>
      </c>
      <c r="C20" s="35"/>
      <c r="D20" s="27">
        <v>168</v>
      </c>
      <c r="E20" s="13"/>
      <c r="F20" s="5"/>
      <c r="G20" s="5"/>
      <c r="H20" s="4"/>
      <c r="I20" s="4"/>
      <c r="J20" s="4"/>
      <c r="K20" s="4"/>
      <c r="L20" s="4"/>
      <c r="M20" s="4"/>
      <c r="N20" s="4"/>
      <c r="O20" s="4"/>
      <c r="P20" s="4"/>
      <c r="Q20" s="4"/>
      <c r="R20" s="5"/>
      <c r="S20" s="1">
        <f t="shared" si="0"/>
        <v>168</v>
      </c>
    </row>
    <row r="21" spans="1:23" x14ac:dyDescent="0.3">
      <c r="A21" s="40"/>
      <c r="B21" s="34" t="s">
        <v>37</v>
      </c>
      <c r="C21" s="35"/>
      <c r="D21" s="27">
        <v>437</v>
      </c>
      <c r="E21" s="13"/>
      <c r="F21" s="5"/>
      <c r="G21" s="5"/>
      <c r="H21" s="4"/>
      <c r="I21" s="4"/>
      <c r="J21" s="4"/>
      <c r="K21" s="4"/>
      <c r="L21" s="4"/>
      <c r="M21" s="4"/>
      <c r="N21" s="4"/>
      <c r="O21" s="4"/>
      <c r="P21" s="4"/>
      <c r="Q21" s="4"/>
      <c r="R21" s="5"/>
      <c r="S21" s="1">
        <f t="shared" si="0"/>
        <v>437</v>
      </c>
    </row>
    <row r="22" spans="1:23" ht="16.5" customHeight="1" x14ac:dyDescent="0.3">
      <c r="A22" s="40"/>
      <c r="B22" s="34" t="s">
        <v>38</v>
      </c>
      <c r="C22" s="35"/>
      <c r="D22" s="27">
        <v>328</v>
      </c>
      <c r="E22" s="13"/>
      <c r="F22" s="5"/>
      <c r="G22" s="5"/>
      <c r="H22" s="4"/>
      <c r="I22" s="4"/>
      <c r="J22" s="4"/>
      <c r="K22" s="4"/>
      <c r="L22" s="4"/>
      <c r="M22" s="4"/>
      <c r="N22" s="4"/>
      <c r="O22" s="4"/>
      <c r="P22" s="4"/>
      <c r="Q22" s="4"/>
      <c r="R22" s="5"/>
      <c r="S22" s="1">
        <f t="shared" si="0"/>
        <v>328</v>
      </c>
    </row>
    <row r="23" spans="1:23" x14ac:dyDescent="0.3">
      <c r="A23" s="40"/>
      <c r="B23" s="34" t="s">
        <v>39</v>
      </c>
      <c r="C23" s="35"/>
      <c r="D23" s="27">
        <v>803</v>
      </c>
      <c r="E23" s="13"/>
      <c r="F23" s="5"/>
      <c r="G23" s="5"/>
      <c r="H23" s="4"/>
      <c r="I23" s="4"/>
      <c r="J23" s="4"/>
      <c r="K23" s="4"/>
      <c r="L23" s="4"/>
      <c r="M23" s="4"/>
      <c r="N23" s="4"/>
      <c r="O23" s="4"/>
      <c r="P23" s="4"/>
      <c r="Q23" s="4"/>
      <c r="R23" s="5"/>
      <c r="S23" s="1">
        <f t="shared" si="0"/>
        <v>803</v>
      </c>
    </row>
    <row r="24" spans="1:23" ht="16.5" customHeight="1" x14ac:dyDescent="0.3">
      <c r="A24" s="40"/>
      <c r="B24" s="34" t="s">
        <v>4</v>
      </c>
      <c r="C24" s="35"/>
      <c r="D24" s="27">
        <v>1030</v>
      </c>
      <c r="E24" s="13"/>
      <c r="F24" s="5"/>
      <c r="G24" s="5"/>
      <c r="H24" s="4"/>
      <c r="I24" s="4"/>
      <c r="J24" s="4"/>
      <c r="K24" s="4"/>
      <c r="L24" s="4"/>
      <c r="M24" s="4"/>
      <c r="N24" s="4"/>
      <c r="O24" s="4"/>
      <c r="P24" s="4"/>
      <c r="Q24" s="4"/>
      <c r="R24" s="5"/>
      <c r="S24" s="1">
        <f t="shared" si="0"/>
        <v>1030</v>
      </c>
    </row>
    <row r="25" spans="1:23" ht="16.5" customHeight="1" x14ac:dyDescent="0.3">
      <c r="A25" s="40"/>
      <c r="B25" s="34" t="s">
        <v>40</v>
      </c>
      <c r="C25" s="35"/>
      <c r="D25" s="27">
        <v>1083</v>
      </c>
      <c r="E25" s="13"/>
      <c r="F25" s="5"/>
      <c r="G25" s="5"/>
      <c r="H25" s="4"/>
      <c r="I25" s="4"/>
      <c r="J25" s="4"/>
      <c r="K25" s="4"/>
      <c r="L25" s="4"/>
      <c r="M25" s="4"/>
      <c r="N25" s="4"/>
      <c r="O25" s="4"/>
      <c r="P25" s="4"/>
      <c r="Q25" s="4"/>
      <c r="R25" s="5"/>
      <c r="S25" s="1">
        <f t="shared" si="0"/>
        <v>1083</v>
      </c>
    </row>
    <row r="26" spans="1:23" ht="16.5" customHeight="1" x14ac:dyDescent="0.3">
      <c r="A26" s="40"/>
      <c r="B26" s="34" t="s">
        <v>41</v>
      </c>
      <c r="C26" s="35"/>
      <c r="D26" s="27">
        <v>23</v>
      </c>
      <c r="E26" s="15"/>
      <c r="F26" s="5"/>
      <c r="G26" s="5"/>
      <c r="H26" s="4"/>
      <c r="I26" s="4"/>
      <c r="J26" s="4"/>
      <c r="K26" s="4"/>
      <c r="L26" s="4"/>
      <c r="M26" s="4"/>
      <c r="N26" s="4"/>
      <c r="O26" s="4"/>
      <c r="P26" s="4"/>
      <c r="Q26" s="4"/>
      <c r="R26" s="5"/>
      <c r="S26" s="1">
        <f t="shared" si="0"/>
        <v>23</v>
      </c>
    </row>
    <row r="27" spans="1:23" x14ac:dyDescent="0.3">
      <c r="A27" s="41"/>
      <c r="B27" s="34" t="s">
        <v>42</v>
      </c>
      <c r="C27" s="35"/>
      <c r="D27" s="27">
        <v>491</v>
      </c>
      <c r="E27" s="15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5"/>
      <c r="S27" s="1">
        <f t="shared" si="0"/>
        <v>491</v>
      </c>
    </row>
    <row r="28" spans="1:23" x14ac:dyDescent="0.3">
      <c r="A28" s="61" t="s">
        <v>29</v>
      </c>
      <c r="B28" s="62"/>
      <c r="C28" s="63"/>
      <c r="D28" s="64">
        <f>SUM(D15:D27)</f>
        <v>34345</v>
      </c>
      <c r="E28" s="65">
        <f>SUM(E15:E27)</f>
        <v>653</v>
      </c>
      <c r="F28" s="65">
        <f>SUM(F15:F27)</f>
        <v>20</v>
      </c>
      <c r="G28" s="65">
        <f>SUM(G15:G27)</f>
        <v>376</v>
      </c>
      <c r="H28" s="65"/>
      <c r="I28" s="65"/>
      <c r="J28" s="65"/>
      <c r="K28" s="65">
        <v>5</v>
      </c>
      <c r="L28" s="65">
        <f>SUM(L15:L27)</f>
        <v>7</v>
      </c>
      <c r="M28" s="65">
        <v>6</v>
      </c>
      <c r="N28" s="65">
        <f>SUM(N15:N27)</f>
        <v>44</v>
      </c>
      <c r="O28" s="65">
        <f>SUM(O16:O27)</f>
        <v>10</v>
      </c>
      <c r="P28" s="65">
        <f>SUM(P15:P27)</f>
        <v>844</v>
      </c>
      <c r="Q28" s="65"/>
      <c r="R28" s="65"/>
      <c r="S28" s="66">
        <f t="shared" si="0"/>
        <v>36310</v>
      </c>
      <c r="U28" s="16"/>
    </row>
    <row r="29" spans="1:23" ht="16.5" customHeight="1" x14ac:dyDescent="0.3">
      <c r="A29" s="39" t="s">
        <v>43</v>
      </c>
      <c r="B29" s="34" t="s">
        <v>44</v>
      </c>
      <c r="C29" s="35"/>
      <c r="D29" s="27">
        <v>26627</v>
      </c>
      <c r="E29" s="13">
        <v>2</v>
      </c>
      <c r="F29" s="3"/>
      <c r="G29" s="3">
        <v>23</v>
      </c>
      <c r="H29" s="4">
        <v>2</v>
      </c>
      <c r="I29" s="4"/>
      <c r="J29" s="4">
        <v>2</v>
      </c>
      <c r="K29" s="4">
        <v>1</v>
      </c>
      <c r="L29" s="4">
        <v>6</v>
      </c>
      <c r="M29" s="4"/>
      <c r="N29" s="4">
        <v>21</v>
      </c>
      <c r="O29" s="4">
        <v>106</v>
      </c>
      <c r="P29" s="4">
        <v>57</v>
      </c>
      <c r="Q29" s="4"/>
      <c r="R29" s="5"/>
      <c r="S29" s="1">
        <f t="shared" si="0"/>
        <v>26847</v>
      </c>
    </row>
    <row r="30" spans="1:23" ht="16.5" customHeight="1" x14ac:dyDescent="0.3">
      <c r="A30" s="40"/>
      <c r="B30" s="34" t="s">
        <v>45</v>
      </c>
      <c r="C30" s="35"/>
      <c r="D30" s="27">
        <v>3703</v>
      </c>
      <c r="E30" s="13"/>
      <c r="F30" s="5"/>
      <c r="G30" s="5"/>
      <c r="H30" s="4"/>
      <c r="I30" s="4"/>
      <c r="J30" s="4"/>
      <c r="K30" s="4"/>
      <c r="L30" s="4"/>
      <c r="M30" s="4"/>
      <c r="N30" s="4"/>
      <c r="O30" s="4"/>
      <c r="P30" s="4">
        <v>45</v>
      </c>
      <c r="Q30" s="4"/>
      <c r="R30" s="5"/>
      <c r="S30" s="1">
        <f t="shared" si="0"/>
        <v>3748</v>
      </c>
    </row>
    <row r="31" spans="1:23" x14ac:dyDescent="0.3">
      <c r="A31" s="40"/>
      <c r="B31" s="34" t="s">
        <v>46</v>
      </c>
      <c r="C31" s="35"/>
      <c r="D31" s="27">
        <v>4161</v>
      </c>
      <c r="E31" s="13"/>
      <c r="F31" s="5"/>
      <c r="G31" s="5"/>
      <c r="H31" s="4"/>
      <c r="I31" s="4"/>
      <c r="J31" s="4"/>
      <c r="K31" s="4"/>
      <c r="L31" s="4"/>
      <c r="M31" s="4"/>
      <c r="N31" s="4"/>
      <c r="O31" s="4"/>
      <c r="P31" s="4">
        <v>3237</v>
      </c>
      <c r="Q31" s="4"/>
      <c r="R31" s="5"/>
      <c r="S31" s="1">
        <f t="shared" si="0"/>
        <v>7398</v>
      </c>
    </row>
    <row r="32" spans="1:23" x14ac:dyDescent="0.3">
      <c r="A32" s="41"/>
      <c r="B32" s="34" t="s">
        <v>47</v>
      </c>
      <c r="C32" s="35"/>
      <c r="D32" s="27">
        <v>2798</v>
      </c>
      <c r="E32" s="13"/>
      <c r="F32" s="5"/>
      <c r="G32" s="5"/>
      <c r="H32" s="4"/>
      <c r="I32" s="4"/>
      <c r="J32" s="4"/>
      <c r="K32" s="4"/>
      <c r="L32" s="4"/>
      <c r="M32" s="4"/>
      <c r="N32" s="4"/>
      <c r="O32" s="4"/>
      <c r="P32" s="4"/>
      <c r="Q32" s="4"/>
      <c r="R32" s="5"/>
      <c r="S32" s="1">
        <f t="shared" si="0"/>
        <v>2798</v>
      </c>
    </row>
    <row r="33" spans="1:24" x14ac:dyDescent="0.3">
      <c r="A33" s="61" t="s">
        <v>29</v>
      </c>
      <c r="B33" s="62"/>
      <c r="C33" s="63"/>
      <c r="D33" s="64">
        <f>SUM(D29:D32)</f>
        <v>37289</v>
      </c>
      <c r="E33" s="65">
        <f>SUM(E29:E32)</f>
        <v>2</v>
      </c>
      <c r="F33" s="65">
        <v>0</v>
      </c>
      <c r="G33" s="65">
        <f>SUM(G29:G32)</f>
        <v>23</v>
      </c>
      <c r="H33" s="65">
        <f>SUM(H29:H32)</f>
        <v>2</v>
      </c>
      <c r="I33" s="65"/>
      <c r="J33" s="65">
        <v>2</v>
      </c>
      <c r="K33" s="65">
        <v>1</v>
      </c>
      <c r="L33" s="65">
        <f>SUM(L29:L32)</f>
        <v>6</v>
      </c>
      <c r="M33" s="65"/>
      <c r="N33" s="65">
        <f>SUM(N29:N32)</f>
        <v>21</v>
      </c>
      <c r="O33" s="65">
        <f>SUM(O29:O32)</f>
        <v>106</v>
      </c>
      <c r="P33" s="65">
        <f>SUM(P29:P32)</f>
        <v>3339</v>
      </c>
      <c r="Q33" s="65"/>
      <c r="R33" s="65"/>
      <c r="S33" s="66">
        <f t="shared" si="0"/>
        <v>40791</v>
      </c>
      <c r="U33" s="16"/>
    </row>
    <row r="34" spans="1:24" x14ac:dyDescent="0.3">
      <c r="A34" s="33" t="s">
        <v>48</v>
      </c>
      <c r="B34" s="34" t="s">
        <v>49</v>
      </c>
      <c r="C34" s="35"/>
      <c r="D34" s="27">
        <v>895</v>
      </c>
      <c r="E34" s="13"/>
      <c r="F34" s="5"/>
      <c r="G34" s="5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5"/>
      <c r="S34" s="1">
        <f t="shared" si="0"/>
        <v>895</v>
      </c>
    </row>
    <row r="35" spans="1:24" x14ac:dyDescent="0.3">
      <c r="A35" s="56" t="s">
        <v>50</v>
      </c>
      <c r="B35" s="57"/>
      <c r="C35" s="58"/>
      <c r="D35" s="59">
        <f>SUM(D14,D28,D33)</f>
        <v>275665</v>
      </c>
      <c r="E35" s="59">
        <f t="shared" ref="E35:R35" si="2">SUM(E14,E28,E33)</f>
        <v>655</v>
      </c>
      <c r="F35" s="59">
        <f t="shared" si="2"/>
        <v>48</v>
      </c>
      <c r="G35" s="59">
        <f t="shared" si="2"/>
        <v>399</v>
      </c>
      <c r="H35" s="59">
        <f t="shared" si="2"/>
        <v>2</v>
      </c>
      <c r="I35" s="59">
        <f t="shared" si="2"/>
        <v>0</v>
      </c>
      <c r="J35" s="59">
        <f t="shared" si="2"/>
        <v>2</v>
      </c>
      <c r="K35" s="59">
        <f t="shared" si="2"/>
        <v>9</v>
      </c>
      <c r="L35" s="59">
        <f t="shared" si="2"/>
        <v>13</v>
      </c>
      <c r="M35" s="59">
        <f t="shared" si="2"/>
        <v>6</v>
      </c>
      <c r="N35" s="59">
        <f t="shared" si="2"/>
        <v>69</v>
      </c>
      <c r="O35" s="59">
        <f t="shared" si="2"/>
        <v>125</v>
      </c>
      <c r="P35" s="59">
        <f t="shared" si="2"/>
        <v>32085</v>
      </c>
      <c r="Q35" s="59">
        <f t="shared" si="2"/>
        <v>0</v>
      </c>
      <c r="R35" s="59">
        <f t="shared" si="2"/>
        <v>0</v>
      </c>
      <c r="S35" s="60">
        <f>SUM(D35:R35)</f>
        <v>309078</v>
      </c>
      <c r="T35" s="16"/>
    </row>
    <row r="36" spans="1:24" x14ac:dyDescent="0.3">
      <c r="A36" s="49" t="s">
        <v>65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W36" s="16"/>
    </row>
    <row r="37" spans="1:24" x14ac:dyDescent="0.3">
      <c r="G37" s="8"/>
      <c r="H37" s="8"/>
      <c r="I37" s="8"/>
      <c r="O37" s="16"/>
      <c r="X37" s="16"/>
    </row>
    <row r="38" spans="1:24" x14ac:dyDescent="0.3">
      <c r="R38" s="30"/>
    </row>
    <row r="64" ht="17.25" customHeight="1" x14ac:dyDescent="0.3"/>
    <row r="65" ht="17.25" customHeight="1" x14ac:dyDescent="0.3"/>
    <row r="66" ht="17.25" customHeight="1" x14ac:dyDescent="0.3"/>
    <row r="67" ht="17.25" customHeight="1" x14ac:dyDescent="0.3"/>
    <row r="68" ht="17.25" customHeight="1" x14ac:dyDescent="0.3"/>
    <row r="69" ht="17.25" customHeight="1" x14ac:dyDescent="0.3"/>
    <row r="70" ht="17.25" customHeight="1" x14ac:dyDescent="0.3"/>
    <row r="71" ht="17.25" customHeight="1" x14ac:dyDescent="0.3"/>
  </sheetData>
  <mergeCells count="36">
    <mergeCell ref="A33:C33"/>
    <mergeCell ref="B34:C34"/>
    <mergeCell ref="A35:C35"/>
    <mergeCell ref="A36:S36"/>
    <mergeCell ref="A1:S1"/>
    <mergeCell ref="B25:C25"/>
    <mergeCell ref="B26:C26"/>
    <mergeCell ref="B27:C27"/>
    <mergeCell ref="A28:C28"/>
    <mergeCell ref="A29:A32"/>
    <mergeCell ref="B29:C29"/>
    <mergeCell ref="B30:C30"/>
    <mergeCell ref="B31:C31"/>
    <mergeCell ref="B32:C32"/>
    <mergeCell ref="B19:C19"/>
    <mergeCell ref="B20:C20"/>
    <mergeCell ref="B21:C21"/>
    <mergeCell ref="B22:C22"/>
    <mergeCell ref="B23:C23"/>
    <mergeCell ref="B24:C24"/>
    <mergeCell ref="B10:C10"/>
    <mergeCell ref="B11:C11"/>
    <mergeCell ref="B12:C12"/>
    <mergeCell ref="B13:C13"/>
    <mergeCell ref="A14:C14"/>
    <mergeCell ref="A15:A27"/>
    <mergeCell ref="B15:C15"/>
    <mergeCell ref="B16:C16"/>
    <mergeCell ref="B17:C17"/>
    <mergeCell ref="B18:C18"/>
    <mergeCell ref="A2:C2"/>
    <mergeCell ref="A3:A13"/>
    <mergeCell ref="B3:B5"/>
    <mergeCell ref="B6:C6"/>
    <mergeCell ref="B7:C7"/>
    <mergeCell ref="B8:B9"/>
  </mergeCells>
  <phoneticPr fontId="2" type="noConversion"/>
  <pageMargins left="0.27559055118110237" right="0.23622047244094491" top="0.6692913385826772" bottom="0.43307086614173229" header="0.31496062992125984" footer="0.23622047244094491"/>
  <pageSetup paperSize="9" scale="80" orientation="landscape" r:id="rId1"/>
  <headerFooter>
    <oddHeader>&amp;C&amp;14 &amp;E2011년 연간 소장자료 증가 현황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workbookViewId="0">
      <selection activeCell="D29" sqref="D29"/>
    </sheetView>
  </sheetViews>
  <sheetFormatPr defaultRowHeight="16.5" x14ac:dyDescent="0.3"/>
  <cols>
    <col min="3" max="3" width="12.5" customWidth="1"/>
  </cols>
  <sheetData>
    <row r="2" spans="2:9" x14ac:dyDescent="0.3">
      <c r="B2" s="12"/>
      <c r="C2" s="12"/>
      <c r="D2" s="12"/>
      <c r="E2" s="12"/>
      <c r="F2" s="12"/>
      <c r="G2" s="12"/>
      <c r="H2" s="12"/>
      <c r="I2" s="12"/>
    </row>
    <row r="3" spans="2:9" ht="27" thickBot="1" x14ac:dyDescent="0.35">
      <c r="B3" s="12"/>
      <c r="C3" s="17" t="s">
        <v>7</v>
      </c>
      <c r="D3" s="17"/>
      <c r="E3" s="17"/>
      <c r="F3" s="17"/>
      <c r="G3" s="17"/>
      <c r="H3" s="17"/>
      <c r="I3" s="12"/>
    </row>
    <row r="4" spans="2:9" x14ac:dyDescent="0.3">
      <c r="B4" s="12"/>
      <c r="C4" s="18" t="s">
        <v>8</v>
      </c>
      <c r="D4" s="19">
        <v>2013</v>
      </c>
      <c r="E4" s="19">
        <v>2014</v>
      </c>
      <c r="F4" s="19">
        <v>2015</v>
      </c>
      <c r="G4" s="19">
        <v>2016</v>
      </c>
      <c r="H4" s="20">
        <v>2017</v>
      </c>
      <c r="I4" s="12"/>
    </row>
    <row r="5" spans="2:9" x14ac:dyDescent="0.3">
      <c r="B5" s="12"/>
      <c r="C5" s="21" t="s">
        <v>9</v>
      </c>
      <c r="D5" s="7">
        <v>300696</v>
      </c>
      <c r="E5" s="7">
        <v>311821</v>
      </c>
      <c r="F5" s="7">
        <v>324343</v>
      </c>
      <c r="G5" s="7">
        <v>334954</v>
      </c>
      <c r="H5" s="22">
        <v>342224</v>
      </c>
      <c r="I5" s="12"/>
    </row>
    <row r="6" spans="2:9" ht="17.25" thickBot="1" x14ac:dyDescent="0.35">
      <c r="B6" s="12"/>
      <c r="C6" s="23" t="s">
        <v>10</v>
      </c>
      <c r="D6" s="24"/>
      <c r="E6" s="24">
        <v>11125</v>
      </c>
      <c r="F6" s="24">
        <v>12522</v>
      </c>
      <c r="G6" s="24">
        <v>10611</v>
      </c>
      <c r="H6" s="25">
        <v>7270</v>
      </c>
      <c r="I6" s="12"/>
    </row>
    <row r="7" spans="2:9" x14ac:dyDescent="0.3">
      <c r="B7" s="12"/>
      <c r="C7" s="12"/>
      <c r="D7" s="12"/>
      <c r="E7" s="12"/>
      <c r="F7" s="12"/>
      <c r="G7" s="12"/>
      <c r="H7" s="12"/>
      <c r="I7" s="12"/>
    </row>
    <row r="8" spans="2:9" x14ac:dyDescent="0.3">
      <c r="B8" s="12"/>
      <c r="C8" s="12"/>
      <c r="D8" s="12"/>
      <c r="E8" s="12"/>
      <c r="F8" s="12"/>
      <c r="G8" s="12"/>
      <c r="H8" s="8"/>
      <c r="I8" s="12"/>
    </row>
    <row r="9" spans="2:9" x14ac:dyDescent="0.3">
      <c r="B9" s="12"/>
      <c r="C9" s="12"/>
      <c r="D9" s="12"/>
      <c r="E9" s="12"/>
      <c r="F9" s="8"/>
      <c r="G9" s="12"/>
      <c r="H9" s="8"/>
      <c r="I9" s="12"/>
    </row>
    <row r="10" spans="2:9" x14ac:dyDescent="0.3">
      <c r="B10" s="12"/>
      <c r="C10" s="12"/>
      <c r="D10" s="12"/>
      <c r="E10" s="8"/>
      <c r="F10" s="12"/>
      <c r="G10" s="12"/>
      <c r="H10" s="12"/>
      <c r="I10" s="1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소장자료현황</vt:lpstr>
      <vt:lpstr>소장자료현황 (2)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knaa</dc:creator>
  <cp:lastModifiedBy>arko</cp:lastModifiedBy>
  <cp:lastPrinted>2019-12-06T06:41:57Z</cp:lastPrinted>
  <dcterms:created xsi:type="dcterms:W3CDTF">2012-03-08T11:17:24Z</dcterms:created>
  <dcterms:modified xsi:type="dcterms:W3CDTF">2020-03-11T07:25:34Z</dcterms:modified>
</cp:coreProperties>
</file>