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5월" sheetId="2" r:id="rId1"/>
    <sheet name="Sheet1" sheetId="3" state="hidden" r:id="rId2"/>
  </sheets>
  <definedNames>
    <definedName name="_xlnm.Print_Area" localSheetId="0">'5월'!$A$1:$N$30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<sst xmlns="http://schemas.openxmlformats.org/spreadsheetml/2006/main" count="186" uniqueCount="95">
  <si>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</si>
  <si>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</si>
  <si>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</si>
  <si>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</si>
  <si>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</si>
  <si>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</si>
  <si>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</si>
  <si>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</si>
  <si>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</si>
  <si>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</si>
  <si>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</si>
  <si>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</si>
  <si>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</si>
  <si>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</si>
  <si>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</si>
  <si>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</si>
  <si>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</si>
  <si>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</si>
  <si>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</si>
  <si>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</si>
  <si>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</si>
  <si>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</si>
  <si>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</si>
  <si>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</si>
  <si>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</si>
  <si>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</si>
  <si>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</si>
  <si>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</si>
  <si>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</si>
  <si>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</si>
  <si>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</si>
  <si>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</si>
  <si>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</si>
  <si>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</si>
  <si>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</si>
  <si>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</si>
  <si>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</si>
  <si>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</si>
  <si>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</si>
  <si>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</si>
  <si>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</si>
  <si>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</si>
  <si>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</si>
  <si>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</si>
  <si>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</si>
  <si>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</si>
  <si>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</si>
  <si>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</si>
  <si>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</si>
  <si>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</si>
  <si>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</si>
  <si>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</si>
  <si>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</si>
  <si>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</si>
  <si>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</si>
  <si>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</si>
  <si>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</si>
  <si>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</si>
  <si>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</si>
  <si>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</si>
  <si>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</si>
  <si>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</si>
  <si>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</si>
  <si>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</si>
  <si>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</si>
  <si>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</si>
  <si>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</si>
  <si>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</si>
  <si>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</si>
  <si>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</si>
  <si>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</si>
  <si>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</si>
  <si>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</si>
  <si>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</si>
  <si>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</si>
  <si>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</si>
  <si>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</si>
  <si>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</si>
  <si>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</si>
  <si>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</si>
  <si>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</si>
  <si>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</si>
  <si>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</si>
  <si>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</si>
  <si>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</si>
  <si>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</si>
  <si>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</si>
  <si>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</si>
  <si>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</si>
  <si>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</si>
  <si>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</si>
  <si>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</si>
  <si>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</si>
  <si>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</si>
  <si>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5월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</si>
</sst>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9" fillId="0" borderId="5" xfId="2" applyFont="1" applyFill="1" applyBorder="1" applyAlignment="1">
      <alignment horizontal="left"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M25" sqref="M25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7" t="s">
        <v>5</v>
      </c>
      <c r="F3" s="37"/>
      <c r="G3" s="37"/>
      <c r="H3" s="37"/>
      <c r="I3" s="37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3" t="s">
        <v>88</v>
      </c>
      <c r="B4" s="34" t="s">
        <v>94</v>
      </c>
      <c r="C4" s="35" t="s">
        <v>93</v>
      </c>
      <c r="D4" s="35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33689873776</v>
      </c>
      <c r="M4" s="22">
        <f t="shared" si="0"/>
        <v>183845230751</v>
      </c>
      <c r="N4" s="22">
        <f t="shared" si="0"/>
        <v>183845230751</v>
      </c>
    </row>
    <row r="5" spans="1:16" x14ac:dyDescent="0.3">
      <c r="A5" s="33"/>
      <c r="B5" s="34"/>
      <c r="C5" s="35"/>
      <c r="D5" s="35"/>
      <c r="E5" s="28"/>
      <c r="F5" s="31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32336175553</v>
      </c>
      <c r="M5" s="22">
        <f t="shared" si="1"/>
        <v>177096618298</v>
      </c>
      <c r="N5" s="22">
        <f>N6+N18</f>
        <v>177096618298</v>
      </c>
    </row>
    <row r="6" spans="1:16" x14ac:dyDescent="0.3">
      <c r="A6" s="33"/>
      <c r="B6" s="34"/>
      <c r="C6" s="35"/>
      <c r="D6" s="35"/>
      <c r="E6" s="29"/>
      <c r="F6" s="28"/>
      <c r="G6" s="31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32336175553</v>
      </c>
      <c r="M6" s="22">
        <f t="shared" si="2"/>
        <v>177096618298</v>
      </c>
      <c r="N6" s="22">
        <f>N15+N7+N12</f>
        <v>177096618298</v>
      </c>
    </row>
    <row r="7" spans="1:16" x14ac:dyDescent="0.3">
      <c r="A7" s="33"/>
      <c r="B7" s="34"/>
      <c r="C7" s="35"/>
      <c r="D7" s="35"/>
      <c r="E7" s="29"/>
      <c r="F7" s="29"/>
      <c r="G7" s="28"/>
      <c r="H7" s="31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8954616008</v>
      </c>
      <c r="M7" s="22">
        <f t="shared" ref="M7:N7" si="3">SUM(M8:M11)</f>
        <v>49002482703</v>
      </c>
      <c r="N7" s="22">
        <f t="shared" si="3"/>
        <v>49002482703</v>
      </c>
      <c r="O7" s="7"/>
      <c r="P7" s="6"/>
    </row>
    <row r="8" spans="1:16" x14ac:dyDescent="0.3">
      <c r="A8" s="33"/>
      <c r="B8" s="34"/>
      <c r="C8" s="35"/>
      <c r="D8" s="35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5317524285</v>
      </c>
      <c r="M8" s="23">
        <f>VLOOKUP(I8,Sheet1!$A$1:$F$138,6,0)</f>
        <v>22174020696</v>
      </c>
      <c r="N8" s="23">
        <f>M8</f>
        <v>22174020696</v>
      </c>
    </row>
    <row r="9" spans="1:16" x14ac:dyDescent="0.3">
      <c r="A9" s="33"/>
      <c r="B9" s="34"/>
      <c r="C9" s="35"/>
      <c r="D9" s="35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3637091723</v>
      </c>
      <c r="M9" s="23">
        <f>VLOOKUP(I9,Sheet1!$A$1:$F$138,6,0)</f>
        <v>19228462007</v>
      </c>
      <c r="N9" s="23">
        <f t="shared" ref="N9:N17" si="4">M9</f>
        <v>19228462007</v>
      </c>
    </row>
    <row r="10" spans="1:16" x14ac:dyDescent="0.3">
      <c r="A10" s="33"/>
      <c r="B10" s="34"/>
      <c r="C10" s="35"/>
      <c r="D10" s="35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0</v>
      </c>
      <c r="M10" s="23">
        <f>VLOOKUP(I10,Sheet1!$A$1:$F$138,6,0)</f>
        <v>7000000000</v>
      </c>
      <c r="N10" s="23">
        <f t="shared" si="4"/>
        <v>7000000000</v>
      </c>
    </row>
    <row r="11" spans="1:16" x14ac:dyDescent="0.3">
      <c r="A11" s="33"/>
      <c r="B11" s="34"/>
      <c r="C11" s="35"/>
      <c r="D11" s="35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600000000</v>
      </c>
      <c r="N11" s="23">
        <f t="shared" si="4"/>
        <v>600000000</v>
      </c>
    </row>
    <row r="12" spans="1:16" x14ac:dyDescent="0.3">
      <c r="A12" s="33"/>
      <c r="B12" s="34"/>
      <c r="C12" s="35"/>
      <c r="D12" s="35"/>
      <c r="E12" s="29"/>
      <c r="F12" s="29"/>
      <c r="G12" s="29"/>
      <c r="H12" s="31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460998184</v>
      </c>
      <c r="M12" s="22">
        <f t="shared" si="5"/>
        <v>6123920582</v>
      </c>
      <c r="N12" s="22">
        <f>SUM(N13:N14)</f>
        <v>6123920582</v>
      </c>
    </row>
    <row r="13" spans="1:16" x14ac:dyDescent="0.3">
      <c r="A13" s="33"/>
      <c r="B13" s="34"/>
      <c r="C13" s="35"/>
      <c r="D13" s="35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300498184</v>
      </c>
      <c r="M13" s="23">
        <f>VLOOKUP(I13,Sheet1!$A$1:$F$138,6,0)</f>
        <v>1378020582</v>
      </c>
      <c r="N13" s="23">
        <f t="shared" si="4"/>
        <v>1378020582</v>
      </c>
    </row>
    <row r="14" spans="1:16" x14ac:dyDescent="0.3">
      <c r="A14" s="33"/>
      <c r="B14" s="34"/>
      <c r="C14" s="35"/>
      <c r="D14" s="35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160500000</v>
      </c>
      <c r="M14" s="23">
        <f>VLOOKUP(I14,Sheet1!$A$1:$F$138,6,0)</f>
        <v>4745900000</v>
      </c>
      <c r="N14" s="23">
        <f t="shared" si="4"/>
        <v>4745900000</v>
      </c>
    </row>
    <row r="15" spans="1:16" x14ac:dyDescent="0.3">
      <c r="A15" s="33"/>
      <c r="B15" s="34"/>
      <c r="C15" s="35"/>
      <c r="D15" s="35"/>
      <c r="E15" s="29"/>
      <c r="F15" s="29"/>
      <c r="G15" s="29"/>
      <c r="H15" s="31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22920561361</v>
      </c>
      <c r="M15" s="22">
        <f t="shared" ref="M15" si="6">SUM(M16:M17)</f>
        <v>121970215013</v>
      </c>
      <c r="N15" s="22">
        <f>SUM(N16:N17)</f>
        <v>121970215013</v>
      </c>
    </row>
    <row r="16" spans="1:16" x14ac:dyDescent="0.3">
      <c r="A16" s="33"/>
      <c r="B16" s="34"/>
      <c r="C16" s="35"/>
      <c r="D16" s="35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2811013473</v>
      </c>
      <c r="M16" s="23">
        <f>VLOOKUP(I16,Sheet1!$A$1:$F$138,6,0)</f>
        <v>8850333870</v>
      </c>
      <c r="N16" s="23">
        <f t="shared" si="4"/>
        <v>8850333870</v>
      </c>
    </row>
    <row r="17" spans="1:14" x14ac:dyDescent="0.3">
      <c r="A17" s="33"/>
      <c r="B17" s="34"/>
      <c r="C17" s="35"/>
      <c r="D17" s="35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20109547888</v>
      </c>
      <c r="M17" s="23">
        <f>VLOOKUP(I17,Sheet1!$A$1:$F$138,6,0)</f>
        <v>113119881143</v>
      </c>
      <c r="N17" s="23">
        <f t="shared" si="4"/>
        <v>113119881143</v>
      </c>
    </row>
    <row r="18" spans="1:14" x14ac:dyDescent="0.3">
      <c r="A18" s="33"/>
      <c r="B18" s="34"/>
      <c r="C18" s="35"/>
      <c r="D18" s="35"/>
      <c r="E18" s="29"/>
      <c r="F18" s="29"/>
      <c r="G18" s="31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3"/>
      <c r="B19" s="34"/>
      <c r="C19" s="35"/>
      <c r="D19" s="35"/>
      <c r="E19" s="29"/>
      <c r="F19" s="29"/>
      <c r="G19" s="28"/>
      <c r="H19" s="31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3"/>
      <c r="B20" s="34"/>
      <c r="C20" s="35"/>
      <c r="D20" s="35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3"/>
      <c r="B21" s="34"/>
      <c r="C21" s="35"/>
      <c r="D21" s="35"/>
      <c r="E21" s="29"/>
      <c r="F21" s="31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1353698223</v>
      </c>
      <c r="M21" s="22">
        <f>M22+M28</f>
        <v>6748612453</v>
      </c>
      <c r="N21" s="22">
        <f>N22+N28</f>
        <v>6748612453</v>
      </c>
    </row>
    <row r="22" spans="1:14" x14ac:dyDescent="0.3">
      <c r="A22" s="33"/>
      <c r="B22" s="34"/>
      <c r="C22" s="35"/>
      <c r="D22" s="35"/>
      <c r="E22" s="29"/>
      <c r="F22" s="28"/>
      <c r="G22" s="31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1353698223</v>
      </c>
      <c r="M22" s="22">
        <f t="shared" si="10"/>
        <v>6748612453</v>
      </c>
      <c r="N22" s="22">
        <f>N23</f>
        <v>6748612453</v>
      </c>
    </row>
    <row r="23" spans="1:14" x14ac:dyDescent="0.3">
      <c r="A23" s="33"/>
      <c r="B23" s="34"/>
      <c r="C23" s="35"/>
      <c r="D23" s="35"/>
      <c r="E23" s="29"/>
      <c r="F23" s="29"/>
      <c r="G23" s="28"/>
      <c r="H23" s="31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1353698223</v>
      </c>
      <c r="M23" s="22">
        <f t="shared" si="11"/>
        <v>6748612453</v>
      </c>
      <c r="N23" s="22">
        <f>SUM(N24:N27)</f>
        <v>6748612453</v>
      </c>
    </row>
    <row r="24" spans="1:14" x14ac:dyDescent="0.3">
      <c r="A24" s="33"/>
      <c r="B24" s="34"/>
      <c r="C24" s="35"/>
      <c r="D24" s="35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823112213</v>
      </c>
      <c r="M24" s="23">
        <f>VLOOKUP("    인건비",Sheet1!$A$1:$F$138,6,0)</f>
        <v>4282487497</v>
      </c>
      <c r="N24" s="23">
        <f t="shared" ref="N24:N27" si="12">M24</f>
        <v>4282487497</v>
      </c>
    </row>
    <row r="25" spans="1:14" x14ac:dyDescent="0.3">
      <c r="A25" s="33"/>
      <c r="B25" s="34"/>
      <c r="C25" s="35"/>
      <c r="D25" s="35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408188204</v>
      </c>
      <c r="M25" s="23">
        <f>VLOOKUP("    기관운영비",Sheet1!$A$1:$F$138,6,0)</f>
        <v>1963543881</v>
      </c>
      <c r="N25" s="23">
        <f t="shared" si="12"/>
        <v>1963543881</v>
      </c>
    </row>
    <row r="26" spans="1:14" x14ac:dyDescent="0.3">
      <c r="A26" s="33"/>
      <c r="B26" s="34"/>
      <c r="C26" s="35"/>
      <c r="D26" s="35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13868444</v>
      </c>
      <c r="M26" s="23">
        <f>VLOOKUP(I26,Sheet1!$A$1:$F$138,6,0)</f>
        <v>132977086</v>
      </c>
      <c r="N26" s="23">
        <f t="shared" si="12"/>
        <v>132977086</v>
      </c>
    </row>
    <row r="27" spans="1:14" x14ac:dyDescent="0.3">
      <c r="A27" s="33"/>
      <c r="B27" s="34"/>
      <c r="C27" s="35"/>
      <c r="D27" s="35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108529362</v>
      </c>
      <c r="M27" s="23">
        <f>VLOOKUP(I27,Sheet1!$A$1:$F$138,6,0)</f>
        <v>369603989</v>
      </c>
      <c r="N27" s="23">
        <f t="shared" si="12"/>
        <v>369603989</v>
      </c>
    </row>
    <row r="28" spans="1:14" x14ac:dyDescent="0.3">
      <c r="A28" s="33"/>
      <c r="B28" s="34"/>
      <c r="C28" s="35"/>
      <c r="D28" s="35"/>
      <c r="E28" s="29"/>
      <c r="F28" s="29"/>
      <c r="G28" s="36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3"/>
      <c r="B29" s="34"/>
      <c r="C29" s="35"/>
      <c r="D29" s="35"/>
      <c r="E29" s="29"/>
      <c r="F29" s="29"/>
      <c r="G29" s="28"/>
      <c r="H29" s="31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3"/>
      <c r="B30" s="34"/>
      <c r="C30" s="35"/>
      <c r="D30" s="35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G1" sqref="G1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144760442745</v>
      </c>
      <c r="E2" s="13">
        <v>32336175553</v>
      </c>
      <c r="F2" s="13">
        <f>D2+E2</f>
        <v>177096618298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40047866695</v>
      </c>
      <c r="E3" s="15">
        <v>8954616008</v>
      </c>
      <c r="F3" s="13">
        <f t="shared" ref="F3:F67" si="0">D3+E3</f>
        <v>49002482703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16856496411</v>
      </c>
      <c r="E4" s="15">
        <v>5317524285</v>
      </c>
      <c r="F4" s="13">
        <f t="shared" si="0"/>
        <v>22174020696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320471784</v>
      </c>
      <c r="E5" s="15">
        <v>75052012</v>
      </c>
      <c r="F5" s="13">
        <f t="shared" si="0"/>
        <v>395523796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0</v>
      </c>
      <c r="E6" s="15">
        <v>3191020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7278194000</v>
      </c>
      <c r="D7" s="15">
        <v>1263382486</v>
      </c>
      <c r="E7" s="15">
        <v>553334578</v>
      </c>
      <c r="F7" s="13">
        <f t="shared" si="0"/>
        <v>1816717064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154494438</v>
      </c>
      <c r="E8" s="15">
        <v>28215723</v>
      </c>
      <c r="F8" s="13">
        <f t="shared" si="0"/>
        <v>182710161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2380360</v>
      </c>
      <c r="E9" s="15">
        <v>1666770</v>
      </c>
      <c r="F9" s="13">
        <f t="shared" si="0"/>
        <v>4047130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6316200</v>
      </c>
      <c r="E10" s="15">
        <v>27260100</v>
      </c>
      <c r="F10" s="13">
        <f t="shared" si="0"/>
        <v>33576300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205329480</v>
      </c>
      <c r="E11" s="15">
        <v>43027800</v>
      </c>
      <c r="F11" s="13">
        <f t="shared" si="0"/>
        <v>248357280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3120000000</v>
      </c>
      <c r="D13" s="15">
        <v>0</v>
      </c>
      <c r="E13" s="15">
        <v>0</v>
      </c>
      <c r="F13" s="13">
        <f t="shared" si="0"/>
        <v>0</v>
      </c>
    </row>
    <row r="14" spans="1:6" s="14" customFormat="1" x14ac:dyDescent="0.3">
      <c r="A14" s="9" t="s">
        <v>43</v>
      </c>
      <c r="B14" s="15">
        <v>36625000</v>
      </c>
      <c r="C14" s="15">
        <v>36625000</v>
      </c>
      <c r="D14" s="15">
        <v>27878494</v>
      </c>
      <c r="E14" s="15">
        <v>1935800</v>
      </c>
      <c r="F14" s="13">
        <f t="shared" si="0"/>
        <v>29814294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30370499</v>
      </c>
      <c r="E15" s="15">
        <v>21301384</v>
      </c>
      <c r="F15" s="13">
        <f t="shared" si="0"/>
        <v>51671883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10523230</v>
      </c>
      <c r="E16" s="15">
        <v>2428238</v>
      </c>
      <c r="F16" s="13">
        <f t="shared" si="0"/>
        <v>12951468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/>
      <c r="F17" s="13"/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36000000</v>
      </c>
      <c r="E18" s="20">
        <v>0</v>
      </c>
      <c r="F18" s="13">
        <f t="shared" si="0"/>
        <v>36000000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14771314400</v>
      </c>
      <c r="E19" s="15">
        <v>4553240000</v>
      </c>
      <c r="F19" s="13">
        <f t="shared" si="0"/>
        <v>19324554400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26767040</v>
      </c>
      <c r="E20" s="15">
        <v>6870860</v>
      </c>
      <c r="F20" s="13">
        <f t="shared" si="0"/>
        <v>33637900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1268000</v>
      </c>
      <c r="E22" s="15">
        <v>0</v>
      </c>
      <c r="F22" s="13">
        <f t="shared" si="0"/>
        <v>1268000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15591370284</v>
      </c>
      <c r="E23" s="15">
        <v>3637091723</v>
      </c>
      <c r="F23" s="13">
        <f t="shared" si="0"/>
        <v>19228462007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108132227</v>
      </c>
      <c r="E24" s="15">
        <v>32255576</v>
      </c>
      <c r="F24" s="13">
        <f t="shared" si="0"/>
        <v>140387803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0</v>
      </c>
      <c r="E25" s="15">
        <v>0</v>
      </c>
      <c r="F25" s="13">
        <f t="shared" si="0"/>
        <v>0</v>
      </c>
    </row>
    <row r="26" spans="1:6" s="14" customFormat="1" x14ac:dyDescent="0.3">
      <c r="A26" s="9" t="s">
        <v>36</v>
      </c>
      <c r="B26" s="15">
        <v>3828941000</v>
      </c>
      <c r="C26" s="15">
        <v>3828941000</v>
      </c>
      <c r="D26" s="15">
        <v>597199675</v>
      </c>
      <c r="E26" s="15">
        <v>199245614</v>
      </c>
      <c r="F26" s="13">
        <f t="shared" si="0"/>
        <v>796445289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26640450</v>
      </c>
      <c r="E27" s="15">
        <v>5739090</v>
      </c>
      <c r="F27" s="13">
        <f t="shared" si="0"/>
        <v>32379540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4843500</v>
      </c>
      <c r="E29" s="15">
        <v>3742000</v>
      </c>
      <c r="F29" s="13">
        <f t="shared" si="0"/>
        <v>8585500</v>
      </c>
    </row>
    <row r="30" spans="1:6" s="14" customFormat="1" x14ac:dyDescent="0.3">
      <c r="A30" s="9" t="s">
        <v>39</v>
      </c>
      <c r="B30" s="15">
        <v>30000000</v>
      </c>
      <c r="C30" s="15">
        <v>30000000</v>
      </c>
      <c r="D30" s="15">
        <v>8326160</v>
      </c>
      <c r="E30" s="15">
        <v>0</v>
      </c>
      <c r="F30" s="13">
        <f t="shared" si="0"/>
        <v>8326160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16560140</v>
      </c>
      <c r="E31" s="15">
        <v>720680</v>
      </c>
      <c r="F31" s="13">
        <f t="shared" si="0"/>
        <v>17280820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39483120</v>
      </c>
      <c r="E32" s="15">
        <v>13149710</v>
      </c>
      <c r="F32" s="13">
        <f t="shared" si="0"/>
        <v>52632830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162760811</v>
      </c>
      <c r="E34" s="15">
        <v>46373843</v>
      </c>
      <c r="F34" s="13">
        <f t="shared" si="0"/>
        <v>209134654</v>
      </c>
    </row>
    <row r="35" spans="1:6" s="14" customFormat="1" x14ac:dyDescent="0.3">
      <c r="A35" s="9" t="s">
        <v>43</v>
      </c>
      <c r="B35" s="15">
        <v>6891000</v>
      </c>
      <c r="C35" s="15">
        <v>6891000</v>
      </c>
      <c r="D35" s="15">
        <v>1758800</v>
      </c>
      <c r="E35" s="15">
        <v>2897000</v>
      </c>
      <c r="F35" s="13">
        <f t="shared" si="0"/>
        <v>4655800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1521793</v>
      </c>
      <c r="E37" s="15">
        <v>1095290</v>
      </c>
      <c r="F37" s="13">
        <f t="shared" si="0"/>
        <v>2617083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0</v>
      </c>
      <c r="E38" s="15">
        <v>0</v>
      </c>
      <c r="F38" s="13">
        <f t="shared" si="0"/>
        <v>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13792766340</v>
      </c>
      <c r="E39" s="15">
        <v>3291111400</v>
      </c>
      <c r="F39" s="13">
        <f t="shared" si="0"/>
        <v>17083877740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10805970</v>
      </c>
      <c r="E41" s="15">
        <v>3404720</v>
      </c>
      <c r="F41" s="13">
        <f t="shared" si="0"/>
        <v>14210690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68426500</v>
      </c>
      <c r="E42" s="15">
        <v>19807000</v>
      </c>
      <c r="F42" s="13">
        <f t="shared" si="0"/>
        <v>88233500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6100310</v>
      </c>
      <c r="E43" s="15">
        <v>17549800</v>
      </c>
      <c r="F43" s="13">
        <f t="shared" si="0"/>
        <v>23650110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7000000000</v>
      </c>
      <c r="E44" s="15">
        <v>0</v>
      </c>
      <c r="F44" s="13">
        <f t="shared" si="0"/>
        <v>7000000000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7000000000</v>
      </c>
      <c r="E45" s="15">
        <v>0</v>
      </c>
      <c r="F45" s="13">
        <f t="shared" si="0"/>
        <v>7000000000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600000000</v>
      </c>
      <c r="E46" s="15">
        <v>0</v>
      </c>
      <c r="F46" s="13">
        <f t="shared" si="0"/>
        <v>600000000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600000000</v>
      </c>
      <c r="E47" s="15">
        <v>0</v>
      </c>
      <c r="F47" s="13">
        <f t="shared" si="0"/>
        <v>600000000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5662922398</v>
      </c>
      <c r="E48" s="15">
        <v>460998184</v>
      </c>
      <c r="F48" s="13">
        <f t="shared" si="0"/>
        <v>6123920582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1077522398</v>
      </c>
      <c r="E49" s="15">
        <v>300498184</v>
      </c>
      <c r="F49" s="13">
        <f t="shared" si="0"/>
        <v>1378020582</v>
      </c>
    </row>
    <row r="50" spans="1:6" s="14" customFormat="1" x14ac:dyDescent="0.3">
      <c r="A50" s="9" t="s">
        <v>36</v>
      </c>
      <c r="B50" s="15">
        <v>247993000</v>
      </c>
      <c r="C50" s="15">
        <v>247993000</v>
      </c>
      <c r="D50" s="15">
        <v>5425798</v>
      </c>
      <c r="E50" s="15">
        <v>5300484</v>
      </c>
      <c r="F50" s="13">
        <f t="shared" si="0"/>
        <v>10726282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1005000</v>
      </c>
      <c r="D52" s="15">
        <v>126600</v>
      </c>
      <c r="E52" s="15">
        <v>197700</v>
      </c>
      <c r="F52" s="13">
        <f t="shared" si="0"/>
        <v>324300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1071970000</v>
      </c>
      <c r="E54" s="15">
        <v>295000000</v>
      </c>
      <c r="F54" s="13">
        <f t="shared" si="0"/>
        <v>1366970000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4585400000</v>
      </c>
      <c r="E55" s="15">
        <v>160500000</v>
      </c>
      <c r="F55" s="13">
        <f t="shared" si="0"/>
        <v>4745900000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4030400000</v>
      </c>
      <c r="E56" s="15">
        <v>160500000</v>
      </c>
      <c r="F56" s="13">
        <f t="shared" si="0"/>
        <v>4190900000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555000000</v>
      </c>
      <c r="E57" s="15">
        <v>0</v>
      </c>
      <c r="F57" s="13">
        <f t="shared" si="0"/>
        <v>555000000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99049653652</v>
      </c>
      <c r="E58" s="15">
        <v>22920561361</v>
      </c>
      <c r="F58" s="13">
        <f t="shared" si="0"/>
        <v>121970215013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6039320397</v>
      </c>
      <c r="E59" s="15">
        <v>2811013473</v>
      </c>
      <c r="F59" s="13">
        <f t="shared" si="0"/>
        <v>8850333870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195826647</v>
      </c>
      <c r="E60" s="15">
        <v>52394388</v>
      </c>
      <c r="F60" s="13">
        <f t="shared" si="0"/>
        <v>248221035</v>
      </c>
    </row>
    <row r="61" spans="1:6" s="14" customFormat="1" x14ac:dyDescent="0.3">
      <c r="A61" s="9" t="s">
        <v>36</v>
      </c>
      <c r="B61" s="15">
        <v>3216255000</v>
      </c>
      <c r="C61" s="15">
        <v>3474255000</v>
      </c>
      <c r="D61" s="15">
        <v>298619424</v>
      </c>
      <c r="E61" s="15">
        <v>267090046</v>
      </c>
      <c r="F61" s="13">
        <f t="shared" si="0"/>
        <v>565709470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4890570</v>
      </c>
      <c r="E62" s="15">
        <v>1511085</v>
      </c>
      <c r="F62" s="13">
        <f t="shared" si="0"/>
        <v>6401655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344222170</v>
      </c>
      <c r="E63" s="15">
        <v>87442920</v>
      </c>
      <c r="F63" s="13">
        <f t="shared" si="0"/>
        <v>431665090</v>
      </c>
    </row>
    <row r="64" spans="1:6" s="14" customFormat="1" x14ac:dyDescent="0.3">
      <c r="A64" s="9" t="s">
        <v>40</v>
      </c>
      <c r="B64" s="15">
        <v>300000000</v>
      </c>
      <c r="C64" s="15">
        <v>300000000</v>
      </c>
      <c r="D64" s="15">
        <v>25689910</v>
      </c>
      <c r="E64" s="15">
        <v>0</v>
      </c>
      <c r="F64" s="13">
        <f t="shared" si="0"/>
        <v>25689910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78000000</v>
      </c>
      <c r="D66" s="20">
        <v>19289330</v>
      </c>
      <c r="E66" s="20">
        <v>0</v>
      </c>
      <c r="F66" s="13">
        <f t="shared" si="0"/>
        <v>19289330</v>
      </c>
    </row>
    <row r="67" spans="1:6" s="14" customFormat="1" x14ac:dyDescent="0.3">
      <c r="A67" s="9" t="s">
        <v>43</v>
      </c>
      <c r="B67" s="15">
        <v>15750000</v>
      </c>
      <c r="C67" s="15">
        <v>15750000</v>
      </c>
      <c r="D67" s="15">
        <v>6764298</v>
      </c>
      <c r="E67" s="15">
        <v>3907198</v>
      </c>
      <c r="F67" s="13">
        <f t="shared" si="0"/>
        <v>10671496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0</v>
      </c>
      <c r="E68" s="15">
        <v>0</v>
      </c>
      <c r="F68" s="13">
        <f t="shared" ref="F68:F131" si="1">D68+E68</f>
        <v>0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4564748</v>
      </c>
      <c r="E69" s="15">
        <v>1779920</v>
      </c>
      <c r="F69" s="13">
        <f t="shared" si="1"/>
        <v>6344668</v>
      </c>
    </row>
    <row r="70" spans="1:6" s="14" customFormat="1" x14ac:dyDescent="0.3">
      <c r="A70" s="9" t="s">
        <v>61</v>
      </c>
      <c r="B70" s="15">
        <v>930340000</v>
      </c>
      <c r="C70" s="15">
        <v>1294340000</v>
      </c>
      <c r="D70" s="15">
        <v>0</v>
      </c>
      <c r="E70" s="15">
        <v>0</v>
      </c>
      <c r="F70" s="13">
        <f t="shared" si="1"/>
        <v>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2142581750</v>
      </c>
      <c r="E71" s="15">
        <v>2131143346</v>
      </c>
      <c r="F71" s="13">
        <f t="shared" si="1"/>
        <v>4273725096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2900400000</v>
      </c>
      <c r="E72" s="15">
        <v>75000000</v>
      </c>
      <c r="F72" s="13">
        <f t="shared" si="1"/>
        <v>2975400000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0</v>
      </c>
      <c r="E73" s="15">
        <v>186535000</v>
      </c>
      <c r="F73" s="13">
        <f t="shared" si="1"/>
        <v>186535000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15209430</v>
      </c>
      <c r="E74" s="15">
        <v>4209570</v>
      </c>
      <c r="F74" s="13">
        <f t="shared" si="1"/>
        <v>19419000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81262120</v>
      </c>
      <c r="E75" s="15">
        <v>0</v>
      </c>
      <c r="F75" s="13">
        <f t="shared" si="1"/>
        <v>81262120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93010333255</v>
      </c>
      <c r="E76" s="15">
        <v>20109547888</v>
      </c>
      <c r="F76" s="13">
        <f t="shared" si="1"/>
        <v>113119881143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178111037</v>
      </c>
      <c r="E77" s="15">
        <v>44208575</v>
      </c>
      <c r="F77" s="13">
        <f t="shared" si="1"/>
        <v>222319612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3871058000</v>
      </c>
      <c r="D79" s="15">
        <v>553978388</v>
      </c>
      <c r="E79" s="15">
        <v>127973763</v>
      </c>
      <c r="F79" s="13">
        <f t="shared" si="1"/>
        <v>681952151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270660</v>
      </c>
      <c r="E80" s="15">
        <v>50500</v>
      </c>
      <c r="F80" s="13">
        <f t="shared" si="1"/>
        <v>321160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38401000</v>
      </c>
      <c r="D82" s="15">
        <v>10558600</v>
      </c>
      <c r="E82" s="15">
        <v>3346480</v>
      </c>
      <c r="F82" s="13">
        <f t="shared" si="1"/>
        <v>13905080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4338800</v>
      </c>
      <c r="E83" s="15">
        <v>854600</v>
      </c>
      <c r="F83" s="13">
        <f t="shared" si="1"/>
        <v>5193400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15572450000</v>
      </c>
      <c r="E84" s="15">
        <v>4929700000</v>
      </c>
      <c r="F84" s="13">
        <f t="shared" si="1"/>
        <v>20502150000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23625770</v>
      </c>
      <c r="E85" s="15">
        <v>3413970</v>
      </c>
      <c r="F85" s="13">
        <f t="shared" si="1"/>
        <v>27039740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76667000000</v>
      </c>
      <c r="E86" s="15">
        <v>15000000000</v>
      </c>
      <c r="F86" s="13">
        <f t="shared" si="1"/>
        <v>91667000000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5394914230</v>
      </c>
      <c r="E87" s="15">
        <v>1353698223</v>
      </c>
      <c r="F87" s="13">
        <f t="shared" si="1"/>
        <v>6748612453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5394914230</v>
      </c>
      <c r="E88" s="15">
        <v>1353698223</v>
      </c>
      <c r="F88" s="13">
        <f t="shared" si="1"/>
        <v>6748612453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3459375284</v>
      </c>
      <c r="E89" s="15">
        <v>823112213</v>
      </c>
      <c r="F89" s="13">
        <f t="shared" si="1"/>
        <v>4282487497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3451992183</v>
      </c>
      <c r="E90" s="15">
        <v>816780304</v>
      </c>
      <c r="F90" s="13">
        <f t="shared" si="1"/>
        <v>4268772487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7383101</v>
      </c>
      <c r="E91" s="15">
        <v>6331909</v>
      </c>
      <c r="F91" s="13">
        <f t="shared" si="1"/>
        <v>13715010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1555355677</v>
      </c>
      <c r="E92" s="15">
        <v>408188204</v>
      </c>
      <c r="F92" s="13">
        <f t="shared" si="1"/>
        <v>1963543881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312984303</v>
      </c>
      <c r="E93" s="15">
        <v>75706592</v>
      </c>
      <c r="F93" s="13">
        <f t="shared" si="1"/>
        <v>388690895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1120772000</v>
      </c>
      <c r="D95" s="15">
        <v>236661943</v>
      </c>
      <c r="E95" s="15">
        <v>55427298</v>
      </c>
      <c r="F95" s="13">
        <f t="shared" si="1"/>
        <v>292089241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185274850</v>
      </c>
      <c r="E96" s="15">
        <v>27993790</v>
      </c>
      <c r="F96" s="13">
        <f t="shared" si="1"/>
        <v>213268640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0</v>
      </c>
      <c r="E97" s="15">
        <v>0</v>
      </c>
      <c r="F97" s="13">
        <f t="shared" si="1"/>
        <v>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993110</v>
      </c>
      <c r="E98" s="15">
        <v>90500</v>
      </c>
      <c r="F98" s="13">
        <f t="shared" si="1"/>
        <v>1083610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11507163</v>
      </c>
      <c r="E99" s="15">
        <v>5050500</v>
      </c>
      <c r="F99" s="13">
        <f t="shared" si="1"/>
        <v>16557663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59329355</v>
      </c>
      <c r="E100" s="15">
        <v>864424</v>
      </c>
      <c r="F100" s="13">
        <f t="shared" si="1"/>
        <v>60193779</v>
      </c>
    </row>
    <row r="101" spans="1:6" s="14" customFormat="1" x14ac:dyDescent="0.3">
      <c r="A101" s="9" t="s">
        <v>40</v>
      </c>
      <c r="B101" s="15">
        <v>275000000</v>
      </c>
      <c r="C101" s="15">
        <v>275000000</v>
      </c>
      <c r="D101" s="15">
        <v>88240560</v>
      </c>
      <c r="E101" s="15">
        <v>30513550</v>
      </c>
      <c r="F101" s="13">
        <f t="shared" si="1"/>
        <v>118754110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122517164</v>
      </c>
      <c r="E102" s="15">
        <v>39258870</v>
      </c>
      <c r="F102" s="13">
        <f t="shared" si="1"/>
        <v>161776034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413232270</v>
      </c>
      <c r="E103" s="15">
        <v>137744090</v>
      </c>
      <c r="F103" s="13">
        <f t="shared" si="1"/>
        <v>550976360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6110850</v>
      </c>
      <c r="E104" s="15">
        <v>2414750</v>
      </c>
      <c r="F104" s="13">
        <f t="shared" si="1"/>
        <v>8525600</v>
      </c>
    </row>
    <row r="105" spans="1:6" s="14" customFormat="1" x14ac:dyDescent="0.3">
      <c r="A105" s="9" t="s">
        <v>43</v>
      </c>
      <c r="B105" s="15">
        <v>31848000</v>
      </c>
      <c r="C105" s="15">
        <v>31848000</v>
      </c>
      <c r="D105" s="15">
        <v>23872419</v>
      </c>
      <c r="E105" s="15">
        <v>6578050</v>
      </c>
      <c r="F105" s="13">
        <f t="shared" si="1"/>
        <v>30450469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0</v>
      </c>
      <c r="E106" s="15">
        <v>0</v>
      </c>
      <c r="F106" s="13">
        <f t="shared" si="1"/>
        <v>0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7735380</v>
      </c>
      <c r="E107" s="15">
        <v>2212280</v>
      </c>
      <c r="F107" s="13">
        <f t="shared" si="1"/>
        <v>9947660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20332650</v>
      </c>
      <c r="E108" s="15">
        <v>7747880</v>
      </c>
      <c r="F108" s="13">
        <f t="shared" si="1"/>
        <v>28080530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29700000</v>
      </c>
      <c r="E109" s="15">
        <v>9900000</v>
      </c>
      <c r="F109" s="13">
        <f t="shared" si="1"/>
        <v>39600000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26383760</v>
      </c>
      <c r="E110" s="15">
        <v>6685630</v>
      </c>
      <c r="F110" s="13">
        <f t="shared" si="1"/>
        <v>33069390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10479900</v>
      </c>
      <c r="E112" s="15">
        <v>0</v>
      </c>
      <c r="F112" s="13">
        <f t="shared" si="1"/>
        <v>10479900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119108642</v>
      </c>
      <c r="E113" s="15">
        <v>13868444</v>
      </c>
      <c r="F113" s="13">
        <f t="shared" si="1"/>
        <v>132977086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92137840</v>
      </c>
      <c r="E115" s="15">
        <v>6414400</v>
      </c>
      <c r="F115" s="13">
        <f t="shared" si="1"/>
        <v>98552240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17510</v>
      </c>
      <c r="E116" s="15">
        <v>7480</v>
      </c>
      <c r="F116" s="13">
        <f t="shared" si="1"/>
        <v>24990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1699200</v>
      </c>
      <c r="E117" s="15">
        <v>27300</v>
      </c>
      <c r="F117" s="13">
        <f t="shared" si="1"/>
        <v>1726500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19638562</v>
      </c>
      <c r="E118" s="15">
        <v>5919484</v>
      </c>
      <c r="F118" s="13">
        <f t="shared" si="1"/>
        <v>25558046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2787690</v>
      </c>
      <c r="E119" s="15">
        <v>1499780</v>
      </c>
      <c r="F119" s="13">
        <f t="shared" si="1"/>
        <v>4287470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261074627</v>
      </c>
      <c r="E120" s="15">
        <v>108529362</v>
      </c>
      <c r="F120" s="13">
        <f t="shared" si="1"/>
        <v>369603989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77635859</v>
      </c>
      <c r="E121" s="15">
        <v>20028258</v>
      </c>
      <c r="F121" s="13">
        <f t="shared" si="1"/>
        <v>97664117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9556000</v>
      </c>
      <c r="E122" s="15">
        <v>20522430</v>
      </c>
      <c r="F122" s="13">
        <f t="shared" si="1"/>
        <v>30078430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5235580</v>
      </c>
      <c r="E123" s="15">
        <v>4060550</v>
      </c>
      <c r="F123" s="13">
        <f t="shared" si="1"/>
        <v>9296130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15950000</v>
      </c>
      <c r="E124" s="15">
        <v>14410000</v>
      </c>
      <c r="F124" s="13">
        <f t="shared" si="1"/>
        <v>30360000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134649298</v>
      </c>
      <c r="E125" s="15">
        <v>44625334</v>
      </c>
      <c r="F125" s="13">
        <f t="shared" si="1"/>
        <v>179274632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54920</v>
      </c>
      <c r="E126" s="15">
        <v>140000</v>
      </c>
      <c r="F126" s="13">
        <f t="shared" si="1"/>
        <v>194920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0</v>
      </c>
      <c r="E127" s="15">
        <v>2900000</v>
      </c>
      <c r="F127" s="13">
        <f t="shared" si="1"/>
        <v>2900000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5134970</v>
      </c>
      <c r="E128" s="15">
        <v>1842790</v>
      </c>
      <c r="F128" s="13">
        <f t="shared" si="1"/>
        <v>6977760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12858000</v>
      </c>
      <c r="E129" s="15">
        <v>0</v>
      </c>
      <c r="F129" s="13">
        <f t="shared" si="1"/>
        <v>12858000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150155356975</v>
      </c>
      <c r="E138" s="17">
        <v>33689873776</v>
      </c>
      <c r="F138" s="17">
        <f t="shared" si="2"/>
        <v>183845230751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5월</vt:lpstr>
      <vt:lpstr>Sheet1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2023-05-31T08:34:56Z</dcterms:modified>
</cp:coreProperties>
</file>