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2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0" i="2" l="1"/>
  <c r="N20" i="2"/>
  <c r="N25" i="2"/>
  <c r="N24" i="2"/>
  <c r="N9" i="2"/>
  <c r="N10" i="2"/>
  <c r="N11" i="2"/>
  <c r="N8" i="2"/>
  <c r="M30" i="2"/>
  <c r="M27" i="2"/>
  <c r="N27" i="2" s="1"/>
  <c r="M26" i="2"/>
  <c r="N26" i="2" s="1"/>
  <c r="M25" i="2"/>
  <c r="M24" i="2"/>
  <c r="M20" i="2"/>
  <c r="M17" i="2"/>
  <c r="N17" i="2" s="1"/>
  <c r="M16" i="2"/>
  <c r="N16" i="2" s="1"/>
  <c r="M14" i="2"/>
  <c r="N14" i="2" s="1"/>
  <c r="M13" i="2"/>
  <c r="N13" i="2" s="1"/>
  <c r="M11" i="2"/>
  <c r="M10" i="2"/>
  <c r="M9" i="2"/>
  <c r="M8" i="2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s="1"/>
  <c r="M7" i="2" l="1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19" i="2"/>
  <c r="K18" i="2" s="1"/>
  <c r="J29" i="2"/>
  <c r="J28" i="2" s="1"/>
  <c r="J19" i="2"/>
  <c r="J18" i="2" s="1"/>
  <c r="M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21" i="2"/>
  <c r="J6" i="2" l="1"/>
  <c r="J5" i="2" s="1"/>
  <c r="J4" i="2" s="1"/>
  <c r="K6" i="2"/>
  <c r="K5" i="2" s="1"/>
  <c r="K4" i="2" s="1"/>
  <c r="M5" i="2"/>
  <c r="M4" i="2" s="1"/>
  <c r="L4" i="2"/>
</calcChain>
</file>

<file path=xl/sharedStrings.xml><?xml version="1.0" encoding="utf-8"?>
<sst xmlns="http://schemas.openxmlformats.org/spreadsheetml/2006/main" count="188" uniqueCount="97">
  <si>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</si>
  <si>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</si>
  <si>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</si>
  <si>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</si>
  <si>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</si>
  <si>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</si>
  <si>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</si>
  <si>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</si>
  <si>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</si>
  <si>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</si>
  <si>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</si>
  <si>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</si>
  <si>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</si>
  <si>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</si>
  <si>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</si>
  <si>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</si>
  <si>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</si>
  <si>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</si>
  <si>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</si>
  <si>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</si>
  <si>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</si>
  <si>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</si>
  <si>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</si>
  <si>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</si>
  <si>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</si>
  <si>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</si>
  <si>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</si>
  <si>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</si>
  <si>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</si>
  <si>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</si>
  <si>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>2월</t>
    <phoneticPr fontId="4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</si>
  <si>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</si>
  <si>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</si>
  <si>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</si>
  <si>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</si>
  <si>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</si>
  <si>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</si>
  <si>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</si>
  <si>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2월(순액)</t>
  </si>
  <si>
    <t>2월(누계)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</si>
  <si>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</si>
  <si>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</si>
  <si>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</si>
  <si>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</si>
  <si>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</si>
  <si>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</si>
  <si>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</si>
  <si>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</si>
  <si>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</si>
  <si>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</si>
  <si>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</si>
  <si>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</si>
  <si>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</si>
  <si>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</si>
  <si>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</si>
  <si>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</si>
  <si>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</si>
  <si>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</si>
  <si>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</si>
  <si>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</si>
  <si>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</si>
  <si>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</si>
  <si>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</si>
  <si>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</si>
  <si>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</si>
  <si>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</si>
  <si>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</si>
  <si>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</si>
  <si>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</si>
  <si>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</si>
  <si>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</si>
  <si>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</si>
  <si>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</si>
  <si>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</si>
  <si>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</si>
  <si>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</si>
  <si>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</si>
  <si>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</si>
  <si>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</si>
  <si>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</si>
  <si>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</si>
  <si>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</si>
  <si>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</si>
  <si>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</si>
  <si>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</si>
  <si>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</si>
  <si>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</si>
  <si>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</si>
  <si>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</si>
  <si>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</si>
  <si>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</si>
  <si>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</si>
  <si>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</si>
  <si>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</si>
  <si>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</si>
  <si>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</si>
  <si>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1월(누계)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</si>
</sst>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right" vertical="center" wrapText="1"/>
    </xf>
    <xf numFmtId="176" fontId="8" fillId="0" borderId="7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6" xfId="0" applyNumberFormat="1" applyFont="1" applyBorder="1" applyAlignment="1">
      <alignment horizontal="right" vertical="center" wrapText="1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49" fontId="6" fillId="4" borderId="6" xfId="0" applyNumberFormat="1" applyFont="1" applyFill="1" applyBorder="1" applyAlignment="1">
      <alignment horizontal="left" vertical="center" wrapText="1"/>
    </xf>
    <xf numFmtId="176" fontId="8" fillId="4" borderId="6" xfId="0" applyNumberFormat="1" applyFont="1" applyFill="1" applyBorder="1" applyAlignment="1">
      <alignment horizontal="right" vertical="center" wrapText="1"/>
    </xf>
    <xf numFmtId="176" fontId="8" fillId="4" borderId="6" xfId="0" applyNumberFormat="1" applyFont="1" applyFill="1" applyBorder="1" applyAlignment="1">
      <alignment horizontal="right" vertical="center"/>
    </xf>
    <xf numFmtId="49" fontId="8" fillId="5" borderId="7" xfId="0" applyNumberFormat="1" applyFont="1" applyFill="1" applyBorder="1" applyAlignment="1">
      <alignment horizontal="center" vertical="center" wrapText="1"/>
    </xf>
    <xf numFmtId="176" fontId="8" fillId="5" borderId="7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="85" zoomScaleNormal="85" workbookViewId="0">
      <selection activeCell="R37" sqref="R37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8" t="s">
        <v>5</v>
      </c>
      <c r="F3" s="28"/>
      <c r="G3" s="28"/>
      <c r="H3" s="28"/>
      <c r="I3" s="28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x14ac:dyDescent="0.3">
      <c r="A4" s="29" t="s">
        <v>28</v>
      </c>
      <c r="B4" s="32" t="s">
        <v>30</v>
      </c>
      <c r="C4" s="35" t="s">
        <v>11</v>
      </c>
      <c r="D4" s="35" t="s">
        <v>12</v>
      </c>
      <c r="E4" s="27" t="s">
        <v>13</v>
      </c>
      <c r="F4" s="27"/>
      <c r="G4" s="27"/>
      <c r="H4" s="27"/>
      <c r="I4" s="27"/>
      <c r="J4" s="9">
        <f>J5+J21</f>
        <v>523987000000</v>
      </c>
      <c r="K4" s="9">
        <f>K5+K21</f>
        <v>523987000000</v>
      </c>
      <c r="L4" s="9">
        <f t="shared" ref="L4:M4" si="0">L5+L21</f>
        <v>70939576312</v>
      </c>
      <c r="M4" s="9">
        <f t="shared" si="0"/>
        <v>74603986931</v>
      </c>
      <c r="N4" s="9">
        <f>N5+N21</f>
        <v>74603986931</v>
      </c>
    </row>
    <row r="5" spans="1:16" x14ac:dyDescent="0.3">
      <c r="A5" s="30"/>
      <c r="B5" s="33"/>
      <c r="C5" s="36"/>
      <c r="D5" s="36"/>
      <c r="E5" s="6"/>
      <c r="F5" s="27" t="s">
        <v>26</v>
      </c>
      <c r="G5" s="27"/>
      <c r="H5" s="27"/>
      <c r="I5" s="27"/>
      <c r="J5" s="9">
        <f>J6+J18</f>
        <v>368594000000</v>
      </c>
      <c r="K5" s="9">
        <f>K6+K18</f>
        <v>368594000000</v>
      </c>
      <c r="L5" s="9">
        <f t="shared" ref="L5:M5" si="1">L6+L18</f>
        <v>69515627091</v>
      </c>
      <c r="M5" s="9">
        <f t="shared" si="1"/>
        <v>71865753192</v>
      </c>
      <c r="N5" s="9">
        <f>N6+N18</f>
        <v>71865753192</v>
      </c>
    </row>
    <row r="6" spans="1:16" x14ac:dyDescent="0.3">
      <c r="A6" s="30"/>
      <c r="B6" s="33"/>
      <c r="C6" s="36"/>
      <c r="D6" s="36"/>
      <c r="E6" s="6"/>
      <c r="F6" s="6"/>
      <c r="G6" s="27" t="s">
        <v>14</v>
      </c>
      <c r="H6" s="27"/>
      <c r="I6" s="27"/>
      <c r="J6" s="9">
        <f>J15+J7+J12</f>
        <v>365594000000</v>
      </c>
      <c r="K6" s="9">
        <f>K15+K7+K12</f>
        <v>365594000000</v>
      </c>
      <c r="L6" s="9">
        <f t="shared" ref="L6:M6" si="2">L15+L7+L12</f>
        <v>69515627091</v>
      </c>
      <c r="M6" s="9">
        <f t="shared" si="2"/>
        <v>71865753192</v>
      </c>
      <c r="N6" s="9">
        <f>N15+N7+N12</f>
        <v>71865753192</v>
      </c>
    </row>
    <row r="7" spans="1:16" x14ac:dyDescent="0.3">
      <c r="A7" s="30"/>
      <c r="B7" s="33"/>
      <c r="C7" s="36"/>
      <c r="D7" s="36"/>
      <c r="E7" s="6"/>
      <c r="F7" s="6"/>
      <c r="G7" s="6"/>
      <c r="H7" s="27" t="s">
        <v>15</v>
      </c>
      <c r="I7" s="27"/>
      <c r="J7" s="9">
        <f>SUM(J8:J11)</f>
        <v>106702000000</v>
      </c>
      <c r="K7" s="9">
        <f>SUM(K8:K11)</f>
        <v>106702000000</v>
      </c>
      <c r="L7" s="9">
        <f>SUM(L8:L11)</f>
        <v>7954822246</v>
      </c>
      <c r="M7" s="9">
        <f t="shared" ref="M7:N7" si="3">SUM(M8:M11)</f>
        <v>8883496091</v>
      </c>
      <c r="N7" s="9">
        <f t="shared" si="3"/>
        <v>8883496091</v>
      </c>
      <c r="O7" s="8"/>
      <c r="P7" s="7"/>
    </row>
    <row r="8" spans="1:16" x14ac:dyDescent="0.3">
      <c r="A8" s="30"/>
      <c r="B8" s="33"/>
      <c r="C8" s="36"/>
      <c r="D8" s="36"/>
      <c r="E8" s="6"/>
      <c r="F8" s="6"/>
      <c r="G8" s="6"/>
      <c r="H8" s="6"/>
      <c r="I8" s="6" t="s">
        <v>31</v>
      </c>
      <c r="J8" s="6">
        <v>53414000000</v>
      </c>
      <c r="K8" s="6">
        <v>53414000000</v>
      </c>
      <c r="L8" s="6">
        <f>VLOOKUP(I8,Sheet1!$A$1:$F$140,5,0)</f>
        <v>1021606124</v>
      </c>
      <c r="M8" s="6">
        <f>VLOOKUP(I8,Sheet1!$A$1:$F$140,6,0)</f>
        <v>1240750080</v>
      </c>
      <c r="N8" s="6">
        <f>M8</f>
        <v>1240750080</v>
      </c>
    </row>
    <row r="9" spans="1:16" x14ac:dyDescent="0.3">
      <c r="A9" s="30"/>
      <c r="B9" s="33"/>
      <c r="C9" s="36"/>
      <c r="D9" s="36"/>
      <c r="E9" s="6"/>
      <c r="F9" s="6"/>
      <c r="G9" s="6"/>
      <c r="H9" s="6"/>
      <c r="I9" s="6" t="s">
        <v>32</v>
      </c>
      <c r="J9" s="6">
        <v>29388000000</v>
      </c>
      <c r="K9" s="6">
        <v>29388000000</v>
      </c>
      <c r="L9" s="6">
        <f>VLOOKUP(I9,Sheet1!$A$1:$F$140,5,0)</f>
        <v>933216122</v>
      </c>
      <c r="M9" s="6">
        <f>VLOOKUP(I9,Sheet1!$A$1:$F$140,6,0)</f>
        <v>1042746011</v>
      </c>
      <c r="N9" s="6">
        <f t="shared" ref="N9:N17" si="4">M9</f>
        <v>1042746011</v>
      </c>
    </row>
    <row r="10" spans="1:16" x14ac:dyDescent="0.3">
      <c r="A10" s="30"/>
      <c r="B10" s="33"/>
      <c r="C10" s="36"/>
      <c r="D10" s="36"/>
      <c r="E10" s="6"/>
      <c r="F10" s="6"/>
      <c r="G10" s="6"/>
      <c r="H10" s="6"/>
      <c r="I10" s="6" t="s">
        <v>33</v>
      </c>
      <c r="J10" s="6">
        <v>23000000000</v>
      </c>
      <c r="K10" s="6">
        <v>23000000000</v>
      </c>
      <c r="L10" s="6">
        <f>VLOOKUP(I10,Sheet1!$A$1:$F$140,5,0)</f>
        <v>6000000000</v>
      </c>
      <c r="M10" s="6">
        <f>VLOOKUP(I10,Sheet1!$A$1:$F$140,6,0)</f>
        <v>6000000000</v>
      </c>
      <c r="N10" s="6">
        <f t="shared" si="4"/>
        <v>6000000000</v>
      </c>
    </row>
    <row r="11" spans="1:16" x14ac:dyDescent="0.3">
      <c r="A11" s="30"/>
      <c r="B11" s="33"/>
      <c r="C11" s="36"/>
      <c r="D11" s="36"/>
      <c r="E11" s="6"/>
      <c r="F11" s="6"/>
      <c r="G11" s="6"/>
      <c r="H11" s="6"/>
      <c r="I11" s="6" t="s">
        <v>34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30"/>
      <c r="B12" s="33"/>
      <c r="C12" s="36"/>
      <c r="D12" s="36"/>
      <c r="E12" s="6"/>
      <c r="F12" s="6"/>
      <c r="G12" s="6"/>
      <c r="H12" s="27" t="s">
        <v>16</v>
      </c>
      <c r="I12" s="27"/>
      <c r="J12" s="9">
        <f>SUM(J13:J14)</f>
        <v>10947000000</v>
      </c>
      <c r="K12" s="9">
        <f>SUM(K13:K14)</f>
        <v>10947000000</v>
      </c>
      <c r="L12" s="9">
        <f t="shared" ref="L12:M12" si="5">SUM(L13:L14)</f>
        <v>1174660000</v>
      </c>
      <c r="M12" s="9">
        <f t="shared" si="5"/>
        <v>1180017000</v>
      </c>
      <c r="N12" s="9">
        <f>SUM(N13:N14)</f>
        <v>1180017000</v>
      </c>
    </row>
    <row r="13" spans="1:16" x14ac:dyDescent="0.3">
      <c r="A13" s="30"/>
      <c r="B13" s="33"/>
      <c r="C13" s="36"/>
      <c r="D13" s="36"/>
      <c r="E13" s="6"/>
      <c r="F13" s="6"/>
      <c r="G13" s="6"/>
      <c r="H13" s="6"/>
      <c r="I13" s="6" t="s">
        <v>65</v>
      </c>
      <c r="J13" s="6">
        <v>3470000000</v>
      </c>
      <c r="K13" s="6">
        <v>3470000000</v>
      </c>
      <c r="L13" s="6">
        <f>VLOOKUP(I13,Sheet1!$A$1:$F$140,5,0)</f>
        <v>660000</v>
      </c>
      <c r="M13" s="6">
        <f>VLOOKUP(I13,Sheet1!$A$1:$F$140,6,0)</f>
        <v>6017000</v>
      </c>
      <c r="N13" s="6">
        <f t="shared" si="4"/>
        <v>6017000</v>
      </c>
    </row>
    <row r="14" spans="1:16" x14ac:dyDescent="0.3">
      <c r="A14" s="30"/>
      <c r="B14" s="33"/>
      <c r="C14" s="36"/>
      <c r="D14" s="36"/>
      <c r="E14" s="6"/>
      <c r="F14" s="6"/>
      <c r="G14" s="6"/>
      <c r="H14" s="6"/>
      <c r="I14" s="6" t="s">
        <v>66</v>
      </c>
      <c r="J14" s="6">
        <v>7477000000</v>
      </c>
      <c r="K14" s="6">
        <v>7477000000</v>
      </c>
      <c r="L14" s="6">
        <f>VLOOKUP(I14,Sheet1!$A$1:$F$140,5,0)</f>
        <v>1174000000</v>
      </c>
      <c r="M14" s="6">
        <f>VLOOKUP(I14,Sheet1!$A$1:$F$140,6,0)</f>
        <v>1174000000</v>
      </c>
      <c r="N14" s="6">
        <f t="shared" si="4"/>
        <v>1174000000</v>
      </c>
    </row>
    <row r="15" spans="1:16" x14ac:dyDescent="0.3">
      <c r="A15" s="30"/>
      <c r="B15" s="33"/>
      <c r="C15" s="36"/>
      <c r="D15" s="36"/>
      <c r="E15" s="6"/>
      <c r="F15" s="6"/>
      <c r="G15" s="6"/>
      <c r="H15" s="27" t="s">
        <v>17</v>
      </c>
      <c r="I15" s="27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60386144845</v>
      </c>
      <c r="M15" s="9">
        <f t="shared" si="6"/>
        <v>61802240101</v>
      </c>
      <c r="N15" s="9">
        <f>SUM(N16:N17)</f>
        <v>61802240101</v>
      </c>
    </row>
    <row r="16" spans="1:16" x14ac:dyDescent="0.3">
      <c r="A16" s="30"/>
      <c r="B16" s="33"/>
      <c r="C16" s="36"/>
      <c r="D16" s="36"/>
      <c r="E16" s="6"/>
      <c r="F16" s="6"/>
      <c r="G16" s="6"/>
      <c r="H16" s="6"/>
      <c r="I16" s="6" t="s">
        <v>69</v>
      </c>
      <c r="J16" s="6">
        <v>21671000000</v>
      </c>
      <c r="K16" s="6">
        <v>21671000000</v>
      </c>
      <c r="L16" s="6">
        <f>VLOOKUP(I16,Sheet1!$A$1:$F$140,5,0)</f>
        <v>519275018</v>
      </c>
      <c r="M16" s="6">
        <f>VLOOKUP(I16,Sheet1!$A$1:$F$140,6,0)</f>
        <v>1878521764</v>
      </c>
      <c r="N16" s="6">
        <f t="shared" si="4"/>
        <v>1878521764</v>
      </c>
    </row>
    <row r="17" spans="1:14" x14ac:dyDescent="0.3">
      <c r="A17" s="30"/>
      <c r="B17" s="33"/>
      <c r="C17" s="36"/>
      <c r="D17" s="36"/>
      <c r="E17" s="6"/>
      <c r="F17" s="6"/>
      <c r="G17" s="6"/>
      <c r="H17" s="6"/>
      <c r="I17" s="6" t="s">
        <v>72</v>
      </c>
      <c r="J17" s="6">
        <v>226274000000</v>
      </c>
      <c r="K17" s="6">
        <v>226274000000</v>
      </c>
      <c r="L17" s="6">
        <f>VLOOKUP(I17,Sheet1!$A$1:$F$140,5,0)</f>
        <v>59866869827</v>
      </c>
      <c r="M17" s="6">
        <f>VLOOKUP(I17,Sheet1!$A$1:$F$140,6,0)</f>
        <v>59923718337</v>
      </c>
      <c r="N17" s="6">
        <f t="shared" si="4"/>
        <v>59923718337</v>
      </c>
    </row>
    <row r="18" spans="1:14" x14ac:dyDescent="0.3">
      <c r="A18" s="30"/>
      <c r="B18" s="33"/>
      <c r="C18" s="36"/>
      <c r="D18" s="36"/>
      <c r="E18" s="6"/>
      <c r="F18" s="6"/>
      <c r="G18" s="27" t="s">
        <v>18</v>
      </c>
      <c r="H18" s="27"/>
      <c r="I18" s="27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30"/>
      <c r="B19" s="33"/>
      <c r="C19" s="36"/>
      <c r="D19" s="36"/>
      <c r="E19" s="6"/>
      <c r="F19" s="6"/>
      <c r="G19" s="6"/>
      <c r="H19" s="27" t="s">
        <v>85</v>
      </c>
      <c r="I19" s="27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30"/>
      <c r="B20" s="33"/>
      <c r="C20" s="36"/>
      <c r="D20" s="36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30"/>
      <c r="B21" s="33"/>
      <c r="C21" s="36"/>
      <c r="D21" s="36"/>
      <c r="E21" s="6"/>
      <c r="F21" s="27" t="s">
        <v>20</v>
      </c>
      <c r="G21" s="27"/>
      <c r="H21" s="27"/>
      <c r="I21" s="27"/>
      <c r="J21" s="9">
        <f>J22+J28</f>
        <v>155393000000</v>
      </c>
      <c r="K21" s="9">
        <f>K22+K28</f>
        <v>155393000000</v>
      </c>
      <c r="L21" s="9">
        <f t="shared" ref="L21:M21" si="10">L22+L28</f>
        <v>1423949221</v>
      </c>
      <c r="M21" s="9">
        <f t="shared" si="10"/>
        <v>2738233739</v>
      </c>
      <c r="N21" s="9">
        <f>N22+N28</f>
        <v>2738233739</v>
      </c>
    </row>
    <row r="22" spans="1:14" x14ac:dyDescent="0.3">
      <c r="A22" s="30"/>
      <c r="B22" s="33"/>
      <c r="C22" s="36"/>
      <c r="D22" s="36"/>
      <c r="E22" s="6"/>
      <c r="F22" s="6"/>
      <c r="G22" s="27" t="s">
        <v>21</v>
      </c>
      <c r="H22" s="27"/>
      <c r="I22" s="27"/>
      <c r="J22" s="9">
        <f>J23</f>
        <v>22374000000</v>
      </c>
      <c r="K22" s="9">
        <f>K23</f>
        <v>22374000000</v>
      </c>
      <c r="L22" s="9">
        <f t="shared" ref="L22:M22" si="11">L23</f>
        <v>1423949221</v>
      </c>
      <c r="M22" s="9">
        <f t="shared" si="11"/>
        <v>2738233739</v>
      </c>
      <c r="N22" s="9">
        <f>N23</f>
        <v>2738233739</v>
      </c>
    </row>
    <row r="23" spans="1:14" x14ac:dyDescent="0.3">
      <c r="A23" s="30"/>
      <c r="B23" s="33"/>
      <c r="C23" s="36"/>
      <c r="D23" s="36"/>
      <c r="E23" s="6"/>
      <c r="F23" s="6"/>
      <c r="G23" s="6"/>
      <c r="H23" s="27" t="s">
        <v>22</v>
      </c>
      <c r="I23" s="27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1423949221</v>
      </c>
      <c r="M23" s="9">
        <f t="shared" si="12"/>
        <v>2738233739</v>
      </c>
      <c r="N23" s="9">
        <f>SUM(N24:N27)</f>
        <v>2738233739</v>
      </c>
    </row>
    <row r="24" spans="1:14" x14ac:dyDescent="0.3">
      <c r="A24" s="30"/>
      <c r="B24" s="33"/>
      <c r="C24" s="36"/>
      <c r="D24" s="36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1008164801</v>
      </c>
      <c r="M24" s="6">
        <f>VLOOKUP("    인건비",Sheet1!$A$1:$F$140,6,0)</f>
        <v>2009810728</v>
      </c>
      <c r="N24" s="6">
        <f t="shared" ref="N24:N27" si="13">M24</f>
        <v>2009810728</v>
      </c>
    </row>
    <row r="25" spans="1:14" x14ac:dyDescent="0.3">
      <c r="A25" s="30"/>
      <c r="B25" s="33"/>
      <c r="C25" s="36"/>
      <c r="D25" s="36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354937795</v>
      </c>
      <c r="M25" s="6">
        <f>VLOOKUP("    기관운영비",Sheet1!$A$1:$F$140,6,0)</f>
        <v>616052194</v>
      </c>
      <c r="N25" s="6">
        <f t="shared" si="13"/>
        <v>616052194</v>
      </c>
    </row>
    <row r="26" spans="1:14" x14ac:dyDescent="0.3">
      <c r="A26" s="30"/>
      <c r="B26" s="33"/>
      <c r="C26" s="36"/>
      <c r="D26" s="36"/>
      <c r="E26" s="6"/>
      <c r="F26" s="6"/>
      <c r="G26" s="6"/>
      <c r="H26" s="6"/>
      <c r="I26" s="6" t="s">
        <v>82</v>
      </c>
      <c r="J26" s="6">
        <v>553000000</v>
      </c>
      <c r="K26" s="6">
        <v>553000000</v>
      </c>
      <c r="L26" s="6">
        <f>VLOOKUP(I26,Sheet1!$A$1:$F$140,5,0)</f>
        <v>11872905</v>
      </c>
      <c r="M26" s="6">
        <f>VLOOKUP(I26,Sheet1!$A$1:$F$140,6,0)</f>
        <v>24888820</v>
      </c>
      <c r="N26" s="6">
        <f t="shared" si="13"/>
        <v>24888820</v>
      </c>
    </row>
    <row r="27" spans="1:14" x14ac:dyDescent="0.3">
      <c r="A27" s="30"/>
      <c r="B27" s="33"/>
      <c r="C27" s="36"/>
      <c r="D27" s="36"/>
      <c r="E27" s="6"/>
      <c r="F27" s="6"/>
      <c r="G27" s="6"/>
      <c r="H27" s="6"/>
      <c r="I27" s="6" t="s">
        <v>83</v>
      </c>
      <c r="J27" s="6">
        <v>1424000000</v>
      </c>
      <c r="K27" s="6">
        <v>1424000000</v>
      </c>
      <c r="L27" s="6">
        <f>VLOOKUP(I27,Sheet1!$A$1:$F$140,5,0)</f>
        <v>48973720</v>
      </c>
      <c r="M27" s="6">
        <f>VLOOKUP(I27,Sheet1!$A$1:$F$140,6,0)</f>
        <v>87481997</v>
      </c>
      <c r="N27" s="6">
        <f t="shared" si="13"/>
        <v>87481997</v>
      </c>
    </row>
    <row r="28" spans="1:14" x14ac:dyDescent="0.3">
      <c r="A28" s="30"/>
      <c r="B28" s="33"/>
      <c r="C28" s="36"/>
      <c r="D28" s="36"/>
      <c r="E28" s="6"/>
      <c r="F28" s="6"/>
      <c r="G28" s="27" t="s">
        <v>25</v>
      </c>
      <c r="H28" s="27"/>
      <c r="I28" s="27"/>
      <c r="J28" s="9">
        <f t="shared" ref="J28:M29" si="14">J29</f>
        <v>133019000000</v>
      </c>
      <c r="K28" s="9">
        <f t="shared" si="14"/>
        <v>133019000000</v>
      </c>
      <c r="L28" s="9">
        <f t="shared" si="14"/>
        <v>0</v>
      </c>
      <c r="M28" s="9">
        <f t="shared" si="14"/>
        <v>0</v>
      </c>
      <c r="N28" s="9">
        <f t="shared" ref="N28:N29" si="15">N29</f>
        <v>0</v>
      </c>
    </row>
    <row r="29" spans="1:14" x14ac:dyDescent="0.3">
      <c r="A29" s="30"/>
      <c r="B29" s="33"/>
      <c r="C29" s="36"/>
      <c r="D29" s="36"/>
      <c r="E29" s="6"/>
      <c r="F29" s="6"/>
      <c r="G29" s="6"/>
      <c r="H29" s="27" t="s">
        <v>95</v>
      </c>
      <c r="I29" s="27"/>
      <c r="J29" s="9">
        <f t="shared" si="14"/>
        <v>133019000000</v>
      </c>
      <c r="K29" s="9">
        <f t="shared" si="14"/>
        <v>133019000000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31"/>
      <c r="B30" s="34"/>
      <c r="C30" s="37"/>
      <c r="D30" s="37"/>
      <c r="E30" s="6"/>
      <c r="F30" s="6"/>
      <c r="G30" s="6"/>
      <c r="H30" s="6"/>
      <c r="I30" s="6" t="s">
        <v>29</v>
      </c>
      <c r="J30" s="6">
        <v>133019000000</v>
      </c>
      <c r="K30" s="6">
        <v>133019000000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</sheetData>
  <mergeCells count="18">
    <mergeCell ref="E3:I3"/>
    <mergeCell ref="A4:A30"/>
    <mergeCell ref="B4:B30"/>
    <mergeCell ref="C4:C30"/>
    <mergeCell ref="D4:D30"/>
    <mergeCell ref="E4:I4"/>
    <mergeCell ref="F5:I5"/>
    <mergeCell ref="G6:I6"/>
    <mergeCell ref="H7:I7"/>
    <mergeCell ref="H12:I12"/>
    <mergeCell ref="G28:I28"/>
    <mergeCell ref="H29:I29"/>
    <mergeCell ref="H15:I15"/>
    <mergeCell ref="G18:I18"/>
    <mergeCell ref="H19:I19"/>
    <mergeCell ref="F21:I21"/>
    <mergeCell ref="G22:I22"/>
    <mergeCell ref="H23:I2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activeCell="F4" sqref="F4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1.875" bestFit="1" customWidth="1"/>
    <col min="235" max="235" width="29.625" customWidth="1"/>
    <col min="236" max="237" width="12.75" bestFit="1" customWidth="1"/>
    <col min="238" max="249" width="12.625" customWidth="1"/>
    <col min="250" max="250" width="15.5" customWidth="1"/>
    <col min="251" max="251" width="12.625" customWidth="1"/>
    <col min="252" max="252" width="11.875" bestFit="1" customWidth="1"/>
    <col min="253" max="253" width="13.125" bestFit="1" customWidth="1"/>
    <col min="254" max="255" width="12.75" bestFit="1" customWidth="1"/>
    <col min="256" max="256" width="12.75" customWidth="1"/>
    <col min="257" max="257" width="12.75" bestFit="1" customWidth="1"/>
    <col min="258" max="258" width="13.125" bestFit="1" customWidth="1"/>
    <col min="259" max="259" width="12.75" bestFit="1" customWidth="1"/>
    <col min="260" max="260" width="12.75" customWidth="1"/>
    <col min="261" max="262" width="12.75" bestFit="1" customWidth="1"/>
    <col min="491" max="491" width="29.625" customWidth="1"/>
    <col min="492" max="493" width="12.75" bestFit="1" customWidth="1"/>
    <col min="494" max="505" width="12.625" customWidth="1"/>
    <col min="506" max="506" width="15.5" customWidth="1"/>
    <col min="507" max="507" width="12.625" customWidth="1"/>
    <col min="508" max="508" width="11.875" bestFit="1" customWidth="1"/>
    <col min="509" max="509" width="13.125" bestFit="1" customWidth="1"/>
    <col min="510" max="511" width="12.75" bestFit="1" customWidth="1"/>
    <col min="512" max="512" width="12.75" customWidth="1"/>
    <col min="513" max="513" width="12.75" bestFit="1" customWidth="1"/>
    <col min="514" max="514" width="13.125" bestFit="1" customWidth="1"/>
    <col min="515" max="515" width="12.75" bestFit="1" customWidth="1"/>
    <col min="516" max="516" width="12.75" customWidth="1"/>
    <col min="517" max="518" width="12.75" bestFit="1" customWidth="1"/>
    <col min="747" max="747" width="29.625" customWidth="1"/>
    <col min="748" max="749" width="12.75" bestFit="1" customWidth="1"/>
    <col min="750" max="761" width="12.625" customWidth="1"/>
    <col min="762" max="762" width="15.5" customWidth="1"/>
    <col min="763" max="763" width="12.625" customWidth="1"/>
    <col min="764" max="764" width="11.875" bestFit="1" customWidth="1"/>
    <col min="765" max="765" width="13.125" bestFit="1" customWidth="1"/>
    <col min="766" max="767" width="12.75" bestFit="1" customWidth="1"/>
    <col min="768" max="768" width="12.75" customWidth="1"/>
    <col min="769" max="769" width="12.75" bestFit="1" customWidth="1"/>
    <col min="770" max="770" width="13.125" bestFit="1" customWidth="1"/>
    <col min="771" max="771" width="12.75" bestFit="1" customWidth="1"/>
    <col min="772" max="772" width="12.75" customWidth="1"/>
    <col min="773" max="774" width="12.75" bestFit="1" customWidth="1"/>
    <col min="1003" max="1003" width="29.625" customWidth="1"/>
    <col min="1004" max="1005" width="12.75" bestFit="1" customWidth="1"/>
    <col min="1006" max="1017" width="12.625" customWidth="1"/>
    <col min="1018" max="1018" width="15.5" customWidth="1"/>
    <col min="1019" max="1019" width="12.625" customWidth="1"/>
    <col min="1020" max="1020" width="11.875" bestFit="1" customWidth="1"/>
    <col min="1021" max="1021" width="13.125" bestFit="1" customWidth="1"/>
    <col min="1022" max="1023" width="12.75" bestFit="1" customWidth="1"/>
    <col min="1024" max="1024" width="12.75" customWidth="1"/>
    <col min="1025" max="1025" width="12.75" bestFit="1" customWidth="1"/>
    <col min="1026" max="1026" width="13.125" bestFit="1" customWidth="1"/>
    <col min="1027" max="1027" width="12.75" bestFit="1" customWidth="1"/>
    <col min="1028" max="1028" width="12.75" customWidth="1"/>
    <col min="1029" max="1030" width="12.75" bestFit="1" customWidth="1"/>
    <col min="1259" max="1259" width="29.625" customWidth="1"/>
    <col min="1260" max="1261" width="12.75" bestFit="1" customWidth="1"/>
    <col min="1262" max="1273" width="12.625" customWidth="1"/>
    <col min="1274" max="1274" width="15.5" customWidth="1"/>
    <col min="1275" max="1275" width="12.625" customWidth="1"/>
    <col min="1276" max="1276" width="11.875" bestFit="1" customWidth="1"/>
    <col min="1277" max="1277" width="13.125" bestFit="1" customWidth="1"/>
    <col min="1278" max="1279" width="12.75" bestFit="1" customWidth="1"/>
    <col min="1280" max="1280" width="12.75" customWidth="1"/>
    <col min="1281" max="1281" width="12.75" bestFit="1" customWidth="1"/>
    <col min="1282" max="1282" width="13.125" bestFit="1" customWidth="1"/>
    <col min="1283" max="1283" width="12.75" bestFit="1" customWidth="1"/>
    <col min="1284" max="1284" width="12.75" customWidth="1"/>
    <col min="1285" max="1286" width="12.75" bestFit="1" customWidth="1"/>
    <col min="1515" max="1515" width="29.625" customWidth="1"/>
    <col min="1516" max="1517" width="12.75" bestFit="1" customWidth="1"/>
    <col min="1518" max="1529" width="12.625" customWidth="1"/>
    <col min="1530" max="1530" width="15.5" customWidth="1"/>
    <col min="1531" max="1531" width="12.625" customWidth="1"/>
    <col min="1532" max="1532" width="11.875" bestFit="1" customWidth="1"/>
    <col min="1533" max="1533" width="13.125" bestFit="1" customWidth="1"/>
    <col min="1534" max="1535" width="12.75" bestFit="1" customWidth="1"/>
    <col min="1536" max="1536" width="12.75" customWidth="1"/>
    <col min="1537" max="1537" width="12.75" bestFit="1" customWidth="1"/>
    <col min="1538" max="1538" width="13.125" bestFit="1" customWidth="1"/>
    <col min="1539" max="1539" width="12.75" bestFit="1" customWidth="1"/>
    <col min="1540" max="1540" width="12.75" customWidth="1"/>
    <col min="1541" max="1542" width="12.75" bestFit="1" customWidth="1"/>
    <col min="1771" max="1771" width="29.625" customWidth="1"/>
    <col min="1772" max="1773" width="12.75" bestFit="1" customWidth="1"/>
    <col min="1774" max="1785" width="12.625" customWidth="1"/>
    <col min="1786" max="1786" width="15.5" customWidth="1"/>
    <col min="1787" max="1787" width="12.625" customWidth="1"/>
    <col min="1788" max="1788" width="11.875" bestFit="1" customWidth="1"/>
    <col min="1789" max="1789" width="13.125" bestFit="1" customWidth="1"/>
    <col min="1790" max="1791" width="12.75" bestFit="1" customWidth="1"/>
    <col min="1792" max="1792" width="12.75" customWidth="1"/>
    <col min="1793" max="1793" width="12.75" bestFit="1" customWidth="1"/>
    <col min="1794" max="1794" width="13.125" bestFit="1" customWidth="1"/>
    <col min="1795" max="1795" width="12.75" bestFit="1" customWidth="1"/>
    <col min="1796" max="1796" width="12.75" customWidth="1"/>
    <col min="1797" max="1798" width="12.75" bestFit="1" customWidth="1"/>
    <col min="2027" max="2027" width="29.625" customWidth="1"/>
    <col min="2028" max="2029" width="12.75" bestFit="1" customWidth="1"/>
    <col min="2030" max="2041" width="12.625" customWidth="1"/>
    <col min="2042" max="2042" width="15.5" customWidth="1"/>
    <col min="2043" max="2043" width="12.625" customWidth="1"/>
    <col min="2044" max="2044" width="11.875" bestFit="1" customWidth="1"/>
    <col min="2045" max="2045" width="13.125" bestFit="1" customWidth="1"/>
    <col min="2046" max="2047" width="12.75" bestFit="1" customWidth="1"/>
    <col min="2048" max="2048" width="12.75" customWidth="1"/>
    <col min="2049" max="2049" width="12.75" bestFit="1" customWidth="1"/>
    <col min="2050" max="2050" width="13.125" bestFit="1" customWidth="1"/>
    <col min="2051" max="2051" width="12.75" bestFit="1" customWidth="1"/>
    <col min="2052" max="2052" width="12.75" customWidth="1"/>
    <col min="2053" max="2054" width="12.75" bestFit="1" customWidth="1"/>
    <col min="2283" max="2283" width="29.625" customWidth="1"/>
    <col min="2284" max="2285" width="12.75" bestFit="1" customWidth="1"/>
    <col min="2286" max="2297" width="12.625" customWidth="1"/>
    <col min="2298" max="2298" width="15.5" customWidth="1"/>
    <col min="2299" max="2299" width="12.625" customWidth="1"/>
    <col min="2300" max="2300" width="11.875" bestFit="1" customWidth="1"/>
    <col min="2301" max="2301" width="13.125" bestFit="1" customWidth="1"/>
    <col min="2302" max="2303" width="12.75" bestFit="1" customWidth="1"/>
    <col min="2304" max="2304" width="12.75" customWidth="1"/>
    <col min="2305" max="2305" width="12.75" bestFit="1" customWidth="1"/>
    <col min="2306" max="2306" width="13.125" bestFit="1" customWidth="1"/>
    <col min="2307" max="2307" width="12.75" bestFit="1" customWidth="1"/>
    <col min="2308" max="2308" width="12.75" customWidth="1"/>
    <col min="2309" max="2310" width="12.75" bestFit="1" customWidth="1"/>
    <col min="2539" max="2539" width="29.625" customWidth="1"/>
    <col min="2540" max="2541" width="12.75" bestFit="1" customWidth="1"/>
    <col min="2542" max="2553" width="12.625" customWidth="1"/>
    <col min="2554" max="2554" width="15.5" customWidth="1"/>
    <col min="2555" max="2555" width="12.625" customWidth="1"/>
    <col min="2556" max="2556" width="11.875" bestFit="1" customWidth="1"/>
    <col min="2557" max="2557" width="13.125" bestFit="1" customWidth="1"/>
    <col min="2558" max="2559" width="12.75" bestFit="1" customWidth="1"/>
    <col min="2560" max="2560" width="12.75" customWidth="1"/>
    <col min="2561" max="2561" width="12.75" bestFit="1" customWidth="1"/>
    <col min="2562" max="2562" width="13.125" bestFit="1" customWidth="1"/>
    <col min="2563" max="2563" width="12.75" bestFit="1" customWidth="1"/>
    <col min="2564" max="2564" width="12.75" customWidth="1"/>
    <col min="2565" max="2566" width="12.75" bestFit="1" customWidth="1"/>
    <col min="2795" max="2795" width="29.625" customWidth="1"/>
    <col min="2796" max="2797" width="12.75" bestFit="1" customWidth="1"/>
    <col min="2798" max="2809" width="12.625" customWidth="1"/>
    <col min="2810" max="2810" width="15.5" customWidth="1"/>
    <col min="2811" max="2811" width="12.625" customWidth="1"/>
    <col min="2812" max="2812" width="11.875" bestFit="1" customWidth="1"/>
    <col min="2813" max="2813" width="13.125" bestFit="1" customWidth="1"/>
    <col min="2814" max="2815" width="12.75" bestFit="1" customWidth="1"/>
    <col min="2816" max="2816" width="12.75" customWidth="1"/>
    <col min="2817" max="2817" width="12.75" bestFit="1" customWidth="1"/>
    <col min="2818" max="2818" width="13.125" bestFit="1" customWidth="1"/>
    <col min="2819" max="2819" width="12.75" bestFit="1" customWidth="1"/>
    <col min="2820" max="2820" width="12.75" customWidth="1"/>
    <col min="2821" max="2822" width="12.75" bestFit="1" customWidth="1"/>
    <col min="3051" max="3051" width="29.625" customWidth="1"/>
    <col min="3052" max="3053" width="12.75" bestFit="1" customWidth="1"/>
    <col min="3054" max="3065" width="12.625" customWidth="1"/>
    <col min="3066" max="3066" width="15.5" customWidth="1"/>
    <col min="3067" max="3067" width="12.625" customWidth="1"/>
    <col min="3068" max="3068" width="11.875" bestFit="1" customWidth="1"/>
    <col min="3069" max="3069" width="13.125" bestFit="1" customWidth="1"/>
    <col min="3070" max="3071" width="12.75" bestFit="1" customWidth="1"/>
    <col min="3072" max="3072" width="12.75" customWidth="1"/>
    <col min="3073" max="3073" width="12.75" bestFit="1" customWidth="1"/>
    <col min="3074" max="3074" width="13.125" bestFit="1" customWidth="1"/>
    <col min="3075" max="3075" width="12.75" bestFit="1" customWidth="1"/>
    <col min="3076" max="3076" width="12.75" customWidth="1"/>
    <col min="3077" max="3078" width="12.75" bestFit="1" customWidth="1"/>
    <col min="3307" max="3307" width="29.625" customWidth="1"/>
    <col min="3308" max="3309" width="12.75" bestFit="1" customWidth="1"/>
    <col min="3310" max="3321" width="12.625" customWidth="1"/>
    <col min="3322" max="3322" width="15.5" customWidth="1"/>
    <col min="3323" max="3323" width="12.625" customWidth="1"/>
    <col min="3324" max="3324" width="11.875" bestFit="1" customWidth="1"/>
    <col min="3325" max="3325" width="13.125" bestFit="1" customWidth="1"/>
    <col min="3326" max="3327" width="12.75" bestFit="1" customWidth="1"/>
    <col min="3328" max="3328" width="12.75" customWidth="1"/>
    <col min="3329" max="3329" width="12.75" bestFit="1" customWidth="1"/>
    <col min="3330" max="3330" width="13.125" bestFit="1" customWidth="1"/>
    <col min="3331" max="3331" width="12.75" bestFit="1" customWidth="1"/>
    <col min="3332" max="3332" width="12.75" customWidth="1"/>
    <col min="3333" max="3334" width="12.75" bestFit="1" customWidth="1"/>
    <col min="3563" max="3563" width="29.625" customWidth="1"/>
    <col min="3564" max="3565" width="12.75" bestFit="1" customWidth="1"/>
    <col min="3566" max="3577" width="12.625" customWidth="1"/>
    <col min="3578" max="3578" width="15.5" customWidth="1"/>
    <col min="3579" max="3579" width="12.625" customWidth="1"/>
    <col min="3580" max="3580" width="11.875" bestFit="1" customWidth="1"/>
    <col min="3581" max="3581" width="13.125" bestFit="1" customWidth="1"/>
    <col min="3582" max="3583" width="12.75" bestFit="1" customWidth="1"/>
    <col min="3584" max="3584" width="12.75" customWidth="1"/>
    <col min="3585" max="3585" width="12.75" bestFit="1" customWidth="1"/>
    <col min="3586" max="3586" width="13.125" bestFit="1" customWidth="1"/>
    <col min="3587" max="3587" width="12.75" bestFit="1" customWidth="1"/>
    <col min="3588" max="3588" width="12.75" customWidth="1"/>
    <col min="3589" max="3590" width="12.75" bestFit="1" customWidth="1"/>
    <col min="3819" max="3819" width="29.625" customWidth="1"/>
    <col min="3820" max="3821" width="12.75" bestFit="1" customWidth="1"/>
    <col min="3822" max="3833" width="12.625" customWidth="1"/>
    <col min="3834" max="3834" width="15.5" customWidth="1"/>
    <col min="3835" max="3835" width="12.625" customWidth="1"/>
    <col min="3836" max="3836" width="11.875" bestFit="1" customWidth="1"/>
    <col min="3837" max="3837" width="13.125" bestFit="1" customWidth="1"/>
    <col min="3838" max="3839" width="12.75" bestFit="1" customWidth="1"/>
    <col min="3840" max="3840" width="12.75" customWidth="1"/>
    <col min="3841" max="3841" width="12.75" bestFit="1" customWidth="1"/>
    <col min="3842" max="3842" width="13.125" bestFit="1" customWidth="1"/>
    <col min="3843" max="3843" width="12.75" bestFit="1" customWidth="1"/>
    <col min="3844" max="3844" width="12.75" customWidth="1"/>
    <col min="3845" max="3846" width="12.75" bestFit="1" customWidth="1"/>
    <col min="4075" max="4075" width="29.625" customWidth="1"/>
    <col min="4076" max="4077" width="12.75" bestFit="1" customWidth="1"/>
    <col min="4078" max="4089" width="12.625" customWidth="1"/>
    <col min="4090" max="4090" width="15.5" customWidth="1"/>
    <col min="4091" max="4091" width="12.625" customWidth="1"/>
    <col min="4092" max="4092" width="11.875" bestFit="1" customWidth="1"/>
    <col min="4093" max="4093" width="13.125" bestFit="1" customWidth="1"/>
    <col min="4094" max="4095" width="12.75" bestFit="1" customWidth="1"/>
    <col min="4096" max="4096" width="12.75" customWidth="1"/>
    <col min="4097" max="4097" width="12.75" bestFit="1" customWidth="1"/>
    <col min="4098" max="4098" width="13.125" bestFit="1" customWidth="1"/>
    <col min="4099" max="4099" width="12.75" bestFit="1" customWidth="1"/>
    <col min="4100" max="4100" width="12.75" customWidth="1"/>
    <col min="4101" max="4102" width="12.75" bestFit="1" customWidth="1"/>
    <col min="4331" max="4331" width="29.625" customWidth="1"/>
    <col min="4332" max="4333" width="12.75" bestFit="1" customWidth="1"/>
    <col min="4334" max="4345" width="12.625" customWidth="1"/>
    <col min="4346" max="4346" width="15.5" customWidth="1"/>
    <col min="4347" max="4347" width="12.625" customWidth="1"/>
    <col min="4348" max="4348" width="11.875" bestFit="1" customWidth="1"/>
    <col min="4349" max="4349" width="13.125" bestFit="1" customWidth="1"/>
    <col min="4350" max="4351" width="12.75" bestFit="1" customWidth="1"/>
    <col min="4352" max="4352" width="12.75" customWidth="1"/>
    <col min="4353" max="4353" width="12.75" bestFit="1" customWidth="1"/>
    <col min="4354" max="4354" width="13.125" bestFit="1" customWidth="1"/>
    <col min="4355" max="4355" width="12.75" bestFit="1" customWidth="1"/>
    <col min="4356" max="4356" width="12.75" customWidth="1"/>
    <col min="4357" max="4358" width="12.75" bestFit="1" customWidth="1"/>
    <col min="4587" max="4587" width="29.625" customWidth="1"/>
    <col min="4588" max="4589" width="12.75" bestFit="1" customWidth="1"/>
    <col min="4590" max="4601" width="12.625" customWidth="1"/>
    <col min="4602" max="4602" width="15.5" customWidth="1"/>
    <col min="4603" max="4603" width="12.625" customWidth="1"/>
    <col min="4604" max="4604" width="11.875" bestFit="1" customWidth="1"/>
    <col min="4605" max="4605" width="13.125" bestFit="1" customWidth="1"/>
    <col min="4606" max="4607" width="12.75" bestFit="1" customWidth="1"/>
    <col min="4608" max="4608" width="12.75" customWidth="1"/>
    <col min="4609" max="4609" width="12.75" bestFit="1" customWidth="1"/>
    <col min="4610" max="4610" width="13.125" bestFit="1" customWidth="1"/>
    <col min="4611" max="4611" width="12.75" bestFit="1" customWidth="1"/>
    <col min="4612" max="4612" width="12.75" customWidth="1"/>
    <col min="4613" max="4614" width="12.75" bestFit="1" customWidth="1"/>
    <col min="4843" max="4843" width="29.625" customWidth="1"/>
    <col min="4844" max="4845" width="12.75" bestFit="1" customWidth="1"/>
    <col min="4846" max="4857" width="12.625" customWidth="1"/>
    <col min="4858" max="4858" width="15.5" customWidth="1"/>
    <col min="4859" max="4859" width="12.625" customWidth="1"/>
    <col min="4860" max="4860" width="11.875" bestFit="1" customWidth="1"/>
    <col min="4861" max="4861" width="13.125" bestFit="1" customWidth="1"/>
    <col min="4862" max="4863" width="12.75" bestFit="1" customWidth="1"/>
    <col min="4864" max="4864" width="12.75" customWidth="1"/>
    <col min="4865" max="4865" width="12.75" bestFit="1" customWidth="1"/>
    <col min="4866" max="4866" width="13.125" bestFit="1" customWidth="1"/>
    <col min="4867" max="4867" width="12.75" bestFit="1" customWidth="1"/>
    <col min="4868" max="4868" width="12.75" customWidth="1"/>
    <col min="4869" max="4870" width="12.75" bestFit="1" customWidth="1"/>
    <col min="5099" max="5099" width="29.625" customWidth="1"/>
    <col min="5100" max="5101" width="12.75" bestFit="1" customWidth="1"/>
    <col min="5102" max="5113" width="12.625" customWidth="1"/>
    <col min="5114" max="5114" width="15.5" customWidth="1"/>
    <col min="5115" max="5115" width="12.625" customWidth="1"/>
    <col min="5116" max="5116" width="11.875" bestFit="1" customWidth="1"/>
    <col min="5117" max="5117" width="13.125" bestFit="1" customWidth="1"/>
    <col min="5118" max="5119" width="12.75" bestFit="1" customWidth="1"/>
    <col min="5120" max="5120" width="12.75" customWidth="1"/>
    <col min="5121" max="5121" width="12.75" bestFit="1" customWidth="1"/>
    <col min="5122" max="5122" width="13.125" bestFit="1" customWidth="1"/>
    <col min="5123" max="5123" width="12.75" bestFit="1" customWidth="1"/>
    <col min="5124" max="5124" width="12.75" customWidth="1"/>
    <col min="5125" max="5126" width="12.75" bestFit="1" customWidth="1"/>
    <col min="5355" max="5355" width="29.625" customWidth="1"/>
    <col min="5356" max="5357" width="12.75" bestFit="1" customWidth="1"/>
    <col min="5358" max="5369" width="12.625" customWidth="1"/>
    <col min="5370" max="5370" width="15.5" customWidth="1"/>
    <col min="5371" max="5371" width="12.625" customWidth="1"/>
    <col min="5372" max="5372" width="11.875" bestFit="1" customWidth="1"/>
    <col min="5373" max="5373" width="13.125" bestFit="1" customWidth="1"/>
    <col min="5374" max="5375" width="12.75" bestFit="1" customWidth="1"/>
    <col min="5376" max="5376" width="12.75" customWidth="1"/>
    <col min="5377" max="5377" width="12.75" bestFit="1" customWidth="1"/>
    <col min="5378" max="5378" width="13.125" bestFit="1" customWidth="1"/>
    <col min="5379" max="5379" width="12.75" bestFit="1" customWidth="1"/>
    <col min="5380" max="5380" width="12.75" customWidth="1"/>
    <col min="5381" max="5382" width="12.75" bestFit="1" customWidth="1"/>
    <col min="5611" max="5611" width="29.625" customWidth="1"/>
    <col min="5612" max="5613" width="12.75" bestFit="1" customWidth="1"/>
    <col min="5614" max="5625" width="12.625" customWidth="1"/>
    <col min="5626" max="5626" width="15.5" customWidth="1"/>
    <col min="5627" max="5627" width="12.625" customWidth="1"/>
    <col min="5628" max="5628" width="11.875" bestFit="1" customWidth="1"/>
    <col min="5629" max="5629" width="13.125" bestFit="1" customWidth="1"/>
    <col min="5630" max="5631" width="12.75" bestFit="1" customWidth="1"/>
    <col min="5632" max="5632" width="12.75" customWidth="1"/>
    <col min="5633" max="5633" width="12.75" bestFit="1" customWidth="1"/>
    <col min="5634" max="5634" width="13.125" bestFit="1" customWidth="1"/>
    <col min="5635" max="5635" width="12.75" bestFit="1" customWidth="1"/>
    <col min="5636" max="5636" width="12.75" customWidth="1"/>
    <col min="5637" max="5638" width="12.75" bestFit="1" customWidth="1"/>
    <col min="5867" max="5867" width="29.625" customWidth="1"/>
    <col min="5868" max="5869" width="12.75" bestFit="1" customWidth="1"/>
    <col min="5870" max="5881" width="12.625" customWidth="1"/>
    <col min="5882" max="5882" width="15.5" customWidth="1"/>
    <col min="5883" max="5883" width="12.625" customWidth="1"/>
    <col min="5884" max="5884" width="11.875" bestFit="1" customWidth="1"/>
    <col min="5885" max="5885" width="13.125" bestFit="1" customWidth="1"/>
    <col min="5886" max="5887" width="12.75" bestFit="1" customWidth="1"/>
    <col min="5888" max="5888" width="12.75" customWidth="1"/>
    <col min="5889" max="5889" width="12.75" bestFit="1" customWidth="1"/>
    <col min="5890" max="5890" width="13.125" bestFit="1" customWidth="1"/>
    <col min="5891" max="5891" width="12.75" bestFit="1" customWidth="1"/>
    <col min="5892" max="5892" width="12.75" customWidth="1"/>
    <col min="5893" max="5894" width="12.75" bestFit="1" customWidth="1"/>
    <col min="6123" max="6123" width="29.625" customWidth="1"/>
    <col min="6124" max="6125" width="12.75" bestFit="1" customWidth="1"/>
    <col min="6126" max="6137" width="12.625" customWidth="1"/>
    <col min="6138" max="6138" width="15.5" customWidth="1"/>
    <col min="6139" max="6139" width="12.625" customWidth="1"/>
    <col min="6140" max="6140" width="11.875" bestFit="1" customWidth="1"/>
    <col min="6141" max="6141" width="13.125" bestFit="1" customWidth="1"/>
    <col min="6142" max="6143" width="12.75" bestFit="1" customWidth="1"/>
    <col min="6144" max="6144" width="12.75" customWidth="1"/>
    <col min="6145" max="6145" width="12.75" bestFit="1" customWidth="1"/>
    <col min="6146" max="6146" width="13.125" bestFit="1" customWidth="1"/>
    <col min="6147" max="6147" width="12.75" bestFit="1" customWidth="1"/>
    <col min="6148" max="6148" width="12.75" customWidth="1"/>
    <col min="6149" max="6150" width="12.75" bestFit="1" customWidth="1"/>
    <col min="6379" max="6379" width="29.625" customWidth="1"/>
    <col min="6380" max="6381" width="12.75" bestFit="1" customWidth="1"/>
    <col min="6382" max="6393" width="12.625" customWidth="1"/>
    <col min="6394" max="6394" width="15.5" customWidth="1"/>
    <col min="6395" max="6395" width="12.625" customWidth="1"/>
    <col min="6396" max="6396" width="11.875" bestFit="1" customWidth="1"/>
    <col min="6397" max="6397" width="13.125" bestFit="1" customWidth="1"/>
    <col min="6398" max="6399" width="12.75" bestFit="1" customWidth="1"/>
    <col min="6400" max="6400" width="12.75" customWidth="1"/>
    <col min="6401" max="6401" width="12.75" bestFit="1" customWidth="1"/>
    <col min="6402" max="6402" width="13.125" bestFit="1" customWidth="1"/>
    <col min="6403" max="6403" width="12.75" bestFit="1" customWidth="1"/>
    <col min="6404" max="6404" width="12.75" customWidth="1"/>
    <col min="6405" max="6406" width="12.75" bestFit="1" customWidth="1"/>
    <col min="6635" max="6635" width="29.625" customWidth="1"/>
    <col min="6636" max="6637" width="12.75" bestFit="1" customWidth="1"/>
    <col min="6638" max="6649" width="12.625" customWidth="1"/>
    <col min="6650" max="6650" width="15.5" customWidth="1"/>
    <col min="6651" max="6651" width="12.625" customWidth="1"/>
    <col min="6652" max="6652" width="11.875" bestFit="1" customWidth="1"/>
    <col min="6653" max="6653" width="13.125" bestFit="1" customWidth="1"/>
    <col min="6654" max="6655" width="12.75" bestFit="1" customWidth="1"/>
    <col min="6656" max="6656" width="12.75" customWidth="1"/>
    <col min="6657" max="6657" width="12.75" bestFit="1" customWidth="1"/>
    <col min="6658" max="6658" width="13.125" bestFit="1" customWidth="1"/>
    <col min="6659" max="6659" width="12.75" bestFit="1" customWidth="1"/>
    <col min="6660" max="6660" width="12.75" customWidth="1"/>
    <col min="6661" max="6662" width="12.75" bestFit="1" customWidth="1"/>
    <col min="6891" max="6891" width="29.625" customWidth="1"/>
    <col min="6892" max="6893" width="12.75" bestFit="1" customWidth="1"/>
    <col min="6894" max="6905" width="12.625" customWidth="1"/>
    <col min="6906" max="6906" width="15.5" customWidth="1"/>
    <col min="6907" max="6907" width="12.625" customWidth="1"/>
    <col min="6908" max="6908" width="11.875" bestFit="1" customWidth="1"/>
    <col min="6909" max="6909" width="13.125" bestFit="1" customWidth="1"/>
    <col min="6910" max="6911" width="12.75" bestFit="1" customWidth="1"/>
    <col min="6912" max="6912" width="12.75" customWidth="1"/>
    <col min="6913" max="6913" width="12.75" bestFit="1" customWidth="1"/>
    <col min="6914" max="6914" width="13.125" bestFit="1" customWidth="1"/>
    <col min="6915" max="6915" width="12.75" bestFit="1" customWidth="1"/>
    <col min="6916" max="6916" width="12.75" customWidth="1"/>
    <col min="6917" max="6918" width="12.75" bestFit="1" customWidth="1"/>
    <col min="7147" max="7147" width="29.625" customWidth="1"/>
    <col min="7148" max="7149" width="12.75" bestFit="1" customWidth="1"/>
    <col min="7150" max="7161" width="12.625" customWidth="1"/>
    <col min="7162" max="7162" width="15.5" customWidth="1"/>
    <col min="7163" max="7163" width="12.625" customWidth="1"/>
    <col min="7164" max="7164" width="11.875" bestFit="1" customWidth="1"/>
    <col min="7165" max="7165" width="13.125" bestFit="1" customWidth="1"/>
    <col min="7166" max="7167" width="12.75" bestFit="1" customWidth="1"/>
    <col min="7168" max="7168" width="12.75" customWidth="1"/>
    <col min="7169" max="7169" width="12.75" bestFit="1" customWidth="1"/>
    <col min="7170" max="7170" width="13.125" bestFit="1" customWidth="1"/>
    <col min="7171" max="7171" width="12.75" bestFit="1" customWidth="1"/>
    <col min="7172" max="7172" width="12.75" customWidth="1"/>
    <col min="7173" max="7174" width="12.75" bestFit="1" customWidth="1"/>
    <col min="7403" max="7403" width="29.625" customWidth="1"/>
    <col min="7404" max="7405" width="12.75" bestFit="1" customWidth="1"/>
    <col min="7406" max="7417" width="12.625" customWidth="1"/>
    <col min="7418" max="7418" width="15.5" customWidth="1"/>
    <col min="7419" max="7419" width="12.625" customWidth="1"/>
    <col min="7420" max="7420" width="11.875" bestFit="1" customWidth="1"/>
    <col min="7421" max="7421" width="13.125" bestFit="1" customWidth="1"/>
    <col min="7422" max="7423" width="12.75" bestFit="1" customWidth="1"/>
    <col min="7424" max="7424" width="12.75" customWidth="1"/>
    <col min="7425" max="7425" width="12.75" bestFit="1" customWidth="1"/>
    <col min="7426" max="7426" width="13.125" bestFit="1" customWidth="1"/>
    <col min="7427" max="7427" width="12.75" bestFit="1" customWidth="1"/>
    <col min="7428" max="7428" width="12.75" customWidth="1"/>
    <col min="7429" max="7430" width="12.75" bestFit="1" customWidth="1"/>
    <col min="7659" max="7659" width="29.625" customWidth="1"/>
    <col min="7660" max="7661" width="12.75" bestFit="1" customWidth="1"/>
    <col min="7662" max="7673" width="12.625" customWidth="1"/>
    <col min="7674" max="7674" width="15.5" customWidth="1"/>
    <col min="7675" max="7675" width="12.625" customWidth="1"/>
    <col min="7676" max="7676" width="11.875" bestFit="1" customWidth="1"/>
    <col min="7677" max="7677" width="13.125" bestFit="1" customWidth="1"/>
    <col min="7678" max="7679" width="12.75" bestFit="1" customWidth="1"/>
    <col min="7680" max="7680" width="12.75" customWidth="1"/>
    <col min="7681" max="7681" width="12.75" bestFit="1" customWidth="1"/>
    <col min="7682" max="7682" width="13.125" bestFit="1" customWidth="1"/>
    <col min="7683" max="7683" width="12.75" bestFit="1" customWidth="1"/>
    <col min="7684" max="7684" width="12.75" customWidth="1"/>
    <col min="7685" max="7686" width="12.75" bestFit="1" customWidth="1"/>
    <col min="7915" max="7915" width="29.625" customWidth="1"/>
    <col min="7916" max="7917" width="12.75" bestFit="1" customWidth="1"/>
    <col min="7918" max="7929" width="12.625" customWidth="1"/>
    <col min="7930" max="7930" width="15.5" customWidth="1"/>
    <col min="7931" max="7931" width="12.625" customWidth="1"/>
    <col min="7932" max="7932" width="11.875" bestFit="1" customWidth="1"/>
    <col min="7933" max="7933" width="13.125" bestFit="1" customWidth="1"/>
    <col min="7934" max="7935" width="12.75" bestFit="1" customWidth="1"/>
    <col min="7936" max="7936" width="12.75" customWidth="1"/>
    <col min="7937" max="7937" width="12.75" bestFit="1" customWidth="1"/>
    <col min="7938" max="7938" width="13.125" bestFit="1" customWidth="1"/>
    <col min="7939" max="7939" width="12.75" bestFit="1" customWidth="1"/>
    <col min="7940" max="7940" width="12.75" customWidth="1"/>
    <col min="7941" max="7942" width="12.75" bestFit="1" customWidth="1"/>
    <col min="8171" max="8171" width="29.625" customWidth="1"/>
    <col min="8172" max="8173" width="12.75" bestFit="1" customWidth="1"/>
    <col min="8174" max="8185" width="12.625" customWidth="1"/>
    <col min="8186" max="8186" width="15.5" customWidth="1"/>
    <col min="8187" max="8187" width="12.625" customWidth="1"/>
    <col min="8188" max="8188" width="11.875" bestFit="1" customWidth="1"/>
    <col min="8189" max="8189" width="13.125" bestFit="1" customWidth="1"/>
    <col min="8190" max="8191" width="12.75" bestFit="1" customWidth="1"/>
    <col min="8192" max="8192" width="12.75" customWidth="1"/>
    <col min="8193" max="8193" width="12.75" bestFit="1" customWidth="1"/>
    <col min="8194" max="8194" width="13.125" bestFit="1" customWidth="1"/>
    <col min="8195" max="8195" width="12.75" bestFit="1" customWidth="1"/>
    <col min="8196" max="8196" width="12.75" customWidth="1"/>
    <col min="8197" max="8198" width="12.75" bestFit="1" customWidth="1"/>
    <col min="8427" max="8427" width="29.625" customWidth="1"/>
    <col min="8428" max="8429" width="12.75" bestFit="1" customWidth="1"/>
    <col min="8430" max="8441" width="12.625" customWidth="1"/>
    <col min="8442" max="8442" width="15.5" customWidth="1"/>
    <col min="8443" max="8443" width="12.625" customWidth="1"/>
    <col min="8444" max="8444" width="11.875" bestFit="1" customWidth="1"/>
    <col min="8445" max="8445" width="13.125" bestFit="1" customWidth="1"/>
    <col min="8446" max="8447" width="12.75" bestFit="1" customWidth="1"/>
    <col min="8448" max="8448" width="12.75" customWidth="1"/>
    <col min="8449" max="8449" width="12.75" bestFit="1" customWidth="1"/>
    <col min="8450" max="8450" width="13.125" bestFit="1" customWidth="1"/>
    <col min="8451" max="8451" width="12.75" bestFit="1" customWidth="1"/>
    <col min="8452" max="8452" width="12.75" customWidth="1"/>
    <col min="8453" max="8454" width="12.75" bestFit="1" customWidth="1"/>
    <col min="8683" max="8683" width="29.625" customWidth="1"/>
    <col min="8684" max="8685" width="12.75" bestFit="1" customWidth="1"/>
    <col min="8686" max="8697" width="12.625" customWidth="1"/>
    <col min="8698" max="8698" width="15.5" customWidth="1"/>
    <col min="8699" max="8699" width="12.625" customWidth="1"/>
    <col min="8700" max="8700" width="11.875" bestFit="1" customWidth="1"/>
    <col min="8701" max="8701" width="13.125" bestFit="1" customWidth="1"/>
    <col min="8702" max="8703" width="12.75" bestFit="1" customWidth="1"/>
    <col min="8704" max="8704" width="12.75" customWidth="1"/>
    <col min="8705" max="8705" width="12.75" bestFit="1" customWidth="1"/>
    <col min="8706" max="8706" width="13.125" bestFit="1" customWidth="1"/>
    <col min="8707" max="8707" width="12.75" bestFit="1" customWidth="1"/>
    <col min="8708" max="8708" width="12.75" customWidth="1"/>
    <col min="8709" max="8710" width="12.75" bestFit="1" customWidth="1"/>
    <col min="8939" max="8939" width="29.625" customWidth="1"/>
    <col min="8940" max="8941" width="12.75" bestFit="1" customWidth="1"/>
    <col min="8942" max="8953" width="12.625" customWidth="1"/>
    <col min="8954" max="8954" width="15.5" customWidth="1"/>
    <col min="8955" max="8955" width="12.625" customWidth="1"/>
    <col min="8956" max="8956" width="11.875" bestFit="1" customWidth="1"/>
    <col min="8957" max="8957" width="13.125" bestFit="1" customWidth="1"/>
    <col min="8958" max="8959" width="12.75" bestFit="1" customWidth="1"/>
    <col min="8960" max="8960" width="12.75" customWidth="1"/>
    <col min="8961" max="8961" width="12.75" bestFit="1" customWidth="1"/>
    <col min="8962" max="8962" width="13.125" bestFit="1" customWidth="1"/>
    <col min="8963" max="8963" width="12.75" bestFit="1" customWidth="1"/>
    <col min="8964" max="8964" width="12.75" customWidth="1"/>
    <col min="8965" max="8966" width="12.75" bestFit="1" customWidth="1"/>
    <col min="9195" max="9195" width="29.625" customWidth="1"/>
    <col min="9196" max="9197" width="12.75" bestFit="1" customWidth="1"/>
    <col min="9198" max="9209" width="12.625" customWidth="1"/>
    <col min="9210" max="9210" width="15.5" customWidth="1"/>
    <col min="9211" max="9211" width="12.625" customWidth="1"/>
    <col min="9212" max="9212" width="11.875" bestFit="1" customWidth="1"/>
    <col min="9213" max="9213" width="13.125" bestFit="1" customWidth="1"/>
    <col min="9214" max="9215" width="12.75" bestFit="1" customWidth="1"/>
    <col min="9216" max="9216" width="12.75" customWidth="1"/>
    <col min="9217" max="9217" width="12.75" bestFit="1" customWidth="1"/>
    <col min="9218" max="9218" width="13.125" bestFit="1" customWidth="1"/>
    <col min="9219" max="9219" width="12.75" bestFit="1" customWidth="1"/>
    <col min="9220" max="9220" width="12.75" customWidth="1"/>
    <col min="9221" max="9222" width="12.75" bestFit="1" customWidth="1"/>
    <col min="9451" max="9451" width="29.625" customWidth="1"/>
    <col min="9452" max="9453" width="12.75" bestFit="1" customWidth="1"/>
    <col min="9454" max="9465" width="12.625" customWidth="1"/>
    <col min="9466" max="9466" width="15.5" customWidth="1"/>
    <col min="9467" max="9467" width="12.625" customWidth="1"/>
    <col min="9468" max="9468" width="11.875" bestFit="1" customWidth="1"/>
    <col min="9469" max="9469" width="13.125" bestFit="1" customWidth="1"/>
    <col min="9470" max="9471" width="12.75" bestFit="1" customWidth="1"/>
    <col min="9472" max="9472" width="12.75" customWidth="1"/>
    <col min="9473" max="9473" width="12.75" bestFit="1" customWidth="1"/>
    <col min="9474" max="9474" width="13.125" bestFit="1" customWidth="1"/>
    <col min="9475" max="9475" width="12.75" bestFit="1" customWidth="1"/>
    <col min="9476" max="9476" width="12.75" customWidth="1"/>
    <col min="9477" max="9478" width="12.75" bestFit="1" customWidth="1"/>
    <col min="9707" max="9707" width="29.625" customWidth="1"/>
    <col min="9708" max="9709" width="12.75" bestFit="1" customWidth="1"/>
    <col min="9710" max="9721" width="12.625" customWidth="1"/>
    <col min="9722" max="9722" width="15.5" customWidth="1"/>
    <col min="9723" max="9723" width="12.625" customWidth="1"/>
    <col min="9724" max="9724" width="11.875" bestFit="1" customWidth="1"/>
    <col min="9725" max="9725" width="13.125" bestFit="1" customWidth="1"/>
    <col min="9726" max="9727" width="12.75" bestFit="1" customWidth="1"/>
    <col min="9728" max="9728" width="12.75" customWidth="1"/>
    <col min="9729" max="9729" width="12.75" bestFit="1" customWidth="1"/>
    <col min="9730" max="9730" width="13.125" bestFit="1" customWidth="1"/>
    <col min="9731" max="9731" width="12.75" bestFit="1" customWidth="1"/>
    <col min="9732" max="9732" width="12.75" customWidth="1"/>
    <col min="9733" max="9734" width="12.75" bestFit="1" customWidth="1"/>
    <col min="9963" max="9963" width="29.625" customWidth="1"/>
    <col min="9964" max="9965" width="12.75" bestFit="1" customWidth="1"/>
    <col min="9966" max="9977" width="12.625" customWidth="1"/>
    <col min="9978" max="9978" width="15.5" customWidth="1"/>
    <col min="9979" max="9979" width="12.625" customWidth="1"/>
    <col min="9980" max="9980" width="11.875" bestFit="1" customWidth="1"/>
    <col min="9981" max="9981" width="13.125" bestFit="1" customWidth="1"/>
    <col min="9982" max="9983" width="12.75" bestFit="1" customWidth="1"/>
    <col min="9984" max="9984" width="12.75" customWidth="1"/>
    <col min="9985" max="9985" width="12.75" bestFit="1" customWidth="1"/>
    <col min="9986" max="9986" width="13.125" bestFit="1" customWidth="1"/>
    <col min="9987" max="9987" width="12.75" bestFit="1" customWidth="1"/>
    <col min="9988" max="9988" width="12.75" customWidth="1"/>
    <col min="9989" max="9990" width="12.75" bestFit="1" customWidth="1"/>
    <col min="10219" max="10219" width="29.625" customWidth="1"/>
    <col min="10220" max="10221" width="12.75" bestFit="1" customWidth="1"/>
    <col min="10222" max="10233" width="12.625" customWidth="1"/>
    <col min="10234" max="10234" width="15.5" customWidth="1"/>
    <col min="10235" max="10235" width="12.625" customWidth="1"/>
    <col min="10236" max="10236" width="11.875" bestFit="1" customWidth="1"/>
    <col min="10237" max="10237" width="13.125" bestFit="1" customWidth="1"/>
    <col min="10238" max="10239" width="12.75" bestFit="1" customWidth="1"/>
    <col min="10240" max="10240" width="12.75" customWidth="1"/>
    <col min="10241" max="10241" width="12.75" bestFit="1" customWidth="1"/>
    <col min="10242" max="10242" width="13.125" bestFit="1" customWidth="1"/>
    <col min="10243" max="10243" width="12.75" bestFit="1" customWidth="1"/>
    <col min="10244" max="10244" width="12.75" customWidth="1"/>
    <col min="10245" max="10246" width="12.75" bestFit="1" customWidth="1"/>
    <col min="10475" max="10475" width="29.625" customWidth="1"/>
    <col min="10476" max="10477" width="12.75" bestFit="1" customWidth="1"/>
    <col min="10478" max="10489" width="12.625" customWidth="1"/>
    <col min="10490" max="10490" width="15.5" customWidth="1"/>
    <col min="10491" max="10491" width="12.625" customWidth="1"/>
    <col min="10492" max="10492" width="11.875" bestFit="1" customWidth="1"/>
    <col min="10493" max="10493" width="13.125" bestFit="1" customWidth="1"/>
    <col min="10494" max="10495" width="12.75" bestFit="1" customWidth="1"/>
    <col min="10496" max="10496" width="12.75" customWidth="1"/>
    <col min="10497" max="10497" width="12.75" bestFit="1" customWidth="1"/>
    <col min="10498" max="10498" width="13.125" bestFit="1" customWidth="1"/>
    <col min="10499" max="10499" width="12.75" bestFit="1" customWidth="1"/>
    <col min="10500" max="10500" width="12.75" customWidth="1"/>
    <col min="10501" max="10502" width="12.75" bestFit="1" customWidth="1"/>
    <col min="10731" max="10731" width="29.625" customWidth="1"/>
    <col min="10732" max="10733" width="12.75" bestFit="1" customWidth="1"/>
    <col min="10734" max="10745" width="12.625" customWidth="1"/>
    <col min="10746" max="10746" width="15.5" customWidth="1"/>
    <col min="10747" max="10747" width="12.625" customWidth="1"/>
    <col min="10748" max="10748" width="11.875" bestFit="1" customWidth="1"/>
    <col min="10749" max="10749" width="13.125" bestFit="1" customWidth="1"/>
    <col min="10750" max="10751" width="12.75" bestFit="1" customWidth="1"/>
    <col min="10752" max="10752" width="12.75" customWidth="1"/>
    <col min="10753" max="10753" width="12.75" bestFit="1" customWidth="1"/>
    <col min="10754" max="10754" width="13.125" bestFit="1" customWidth="1"/>
    <col min="10755" max="10755" width="12.75" bestFit="1" customWidth="1"/>
    <col min="10756" max="10756" width="12.75" customWidth="1"/>
    <col min="10757" max="10758" width="12.75" bestFit="1" customWidth="1"/>
    <col min="10987" max="10987" width="29.625" customWidth="1"/>
    <col min="10988" max="10989" width="12.75" bestFit="1" customWidth="1"/>
    <col min="10990" max="11001" width="12.625" customWidth="1"/>
    <col min="11002" max="11002" width="15.5" customWidth="1"/>
    <col min="11003" max="11003" width="12.625" customWidth="1"/>
    <col min="11004" max="11004" width="11.875" bestFit="1" customWidth="1"/>
    <col min="11005" max="11005" width="13.125" bestFit="1" customWidth="1"/>
    <col min="11006" max="11007" width="12.75" bestFit="1" customWidth="1"/>
    <col min="11008" max="11008" width="12.75" customWidth="1"/>
    <col min="11009" max="11009" width="12.75" bestFit="1" customWidth="1"/>
    <col min="11010" max="11010" width="13.125" bestFit="1" customWidth="1"/>
    <col min="11011" max="11011" width="12.75" bestFit="1" customWidth="1"/>
    <col min="11012" max="11012" width="12.75" customWidth="1"/>
    <col min="11013" max="11014" width="12.75" bestFit="1" customWidth="1"/>
    <col min="11243" max="11243" width="29.625" customWidth="1"/>
    <col min="11244" max="11245" width="12.75" bestFit="1" customWidth="1"/>
    <col min="11246" max="11257" width="12.625" customWidth="1"/>
    <col min="11258" max="11258" width="15.5" customWidth="1"/>
    <col min="11259" max="11259" width="12.625" customWidth="1"/>
    <col min="11260" max="11260" width="11.875" bestFit="1" customWidth="1"/>
    <col min="11261" max="11261" width="13.125" bestFit="1" customWidth="1"/>
    <col min="11262" max="11263" width="12.75" bestFit="1" customWidth="1"/>
    <col min="11264" max="11264" width="12.75" customWidth="1"/>
    <col min="11265" max="11265" width="12.75" bestFit="1" customWidth="1"/>
    <col min="11266" max="11266" width="13.125" bestFit="1" customWidth="1"/>
    <col min="11267" max="11267" width="12.75" bestFit="1" customWidth="1"/>
    <col min="11268" max="11268" width="12.75" customWidth="1"/>
    <col min="11269" max="11270" width="12.75" bestFit="1" customWidth="1"/>
    <col min="11499" max="11499" width="29.625" customWidth="1"/>
    <col min="11500" max="11501" width="12.75" bestFit="1" customWidth="1"/>
    <col min="11502" max="11513" width="12.625" customWidth="1"/>
    <col min="11514" max="11514" width="15.5" customWidth="1"/>
    <col min="11515" max="11515" width="12.625" customWidth="1"/>
    <col min="11516" max="11516" width="11.875" bestFit="1" customWidth="1"/>
    <col min="11517" max="11517" width="13.125" bestFit="1" customWidth="1"/>
    <col min="11518" max="11519" width="12.75" bestFit="1" customWidth="1"/>
    <col min="11520" max="11520" width="12.75" customWidth="1"/>
    <col min="11521" max="11521" width="12.75" bestFit="1" customWidth="1"/>
    <col min="11522" max="11522" width="13.125" bestFit="1" customWidth="1"/>
    <col min="11523" max="11523" width="12.75" bestFit="1" customWidth="1"/>
    <col min="11524" max="11524" width="12.75" customWidth="1"/>
    <col min="11525" max="11526" width="12.75" bestFit="1" customWidth="1"/>
    <col min="11755" max="11755" width="29.625" customWidth="1"/>
    <col min="11756" max="11757" width="12.75" bestFit="1" customWidth="1"/>
    <col min="11758" max="11769" width="12.625" customWidth="1"/>
    <col min="11770" max="11770" width="15.5" customWidth="1"/>
    <col min="11771" max="11771" width="12.625" customWidth="1"/>
    <col min="11772" max="11772" width="11.875" bestFit="1" customWidth="1"/>
    <col min="11773" max="11773" width="13.125" bestFit="1" customWidth="1"/>
    <col min="11774" max="11775" width="12.75" bestFit="1" customWidth="1"/>
    <col min="11776" max="11776" width="12.75" customWidth="1"/>
    <col min="11777" max="11777" width="12.75" bestFit="1" customWidth="1"/>
    <col min="11778" max="11778" width="13.125" bestFit="1" customWidth="1"/>
    <col min="11779" max="11779" width="12.75" bestFit="1" customWidth="1"/>
    <col min="11780" max="11780" width="12.75" customWidth="1"/>
    <col min="11781" max="11782" width="12.75" bestFit="1" customWidth="1"/>
    <col min="12011" max="12011" width="29.625" customWidth="1"/>
    <col min="12012" max="12013" width="12.75" bestFit="1" customWidth="1"/>
    <col min="12014" max="12025" width="12.625" customWidth="1"/>
    <col min="12026" max="12026" width="15.5" customWidth="1"/>
    <col min="12027" max="12027" width="12.625" customWidth="1"/>
    <col min="12028" max="12028" width="11.875" bestFit="1" customWidth="1"/>
    <col min="12029" max="12029" width="13.125" bestFit="1" customWidth="1"/>
    <col min="12030" max="12031" width="12.75" bestFit="1" customWidth="1"/>
    <col min="12032" max="12032" width="12.75" customWidth="1"/>
    <col min="12033" max="12033" width="12.75" bestFit="1" customWidth="1"/>
    <col min="12034" max="12034" width="13.125" bestFit="1" customWidth="1"/>
    <col min="12035" max="12035" width="12.75" bestFit="1" customWidth="1"/>
    <col min="12036" max="12036" width="12.75" customWidth="1"/>
    <col min="12037" max="12038" width="12.75" bestFit="1" customWidth="1"/>
    <col min="12267" max="12267" width="29.625" customWidth="1"/>
    <col min="12268" max="12269" width="12.75" bestFit="1" customWidth="1"/>
    <col min="12270" max="12281" width="12.625" customWidth="1"/>
    <col min="12282" max="12282" width="15.5" customWidth="1"/>
    <col min="12283" max="12283" width="12.625" customWidth="1"/>
    <col min="12284" max="12284" width="11.875" bestFit="1" customWidth="1"/>
    <col min="12285" max="12285" width="13.125" bestFit="1" customWidth="1"/>
    <col min="12286" max="12287" width="12.75" bestFit="1" customWidth="1"/>
    <col min="12288" max="12288" width="12.75" customWidth="1"/>
    <col min="12289" max="12289" width="12.75" bestFit="1" customWidth="1"/>
    <col min="12290" max="12290" width="13.125" bestFit="1" customWidth="1"/>
    <col min="12291" max="12291" width="12.75" bestFit="1" customWidth="1"/>
    <col min="12292" max="12292" width="12.75" customWidth="1"/>
    <col min="12293" max="12294" width="12.75" bestFit="1" customWidth="1"/>
    <col min="12523" max="12523" width="29.625" customWidth="1"/>
    <col min="12524" max="12525" width="12.75" bestFit="1" customWidth="1"/>
    <col min="12526" max="12537" width="12.625" customWidth="1"/>
    <col min="12538" max="12538" width="15.5" customWidth="1"/>
    <col min="12539" max="12539" width="12.625" customWidth="1"/>
    <col min="12540" max="12540" width="11.875" bestFit="1" customWidth="1"/>
    <col min="12541" max="12541" width="13.125" bestFit="1" customWidth="1"/>
    <col min="12542" max="12543" width="12.75" bestFit="1" customWidth="1"/>
    <col min="12544" max="12544" width="12.75" customWidth="1"/>
    <col min="12545" max="12545" width="12.75" bestFit="1" customWidth="1"/>
    <col min="12546" max="12546" width="13.125" bestFit="1" customWidth="1"/>
    <col min="12547" max="12547" width="12.75" bestFit="1" customWidth="1"/>
    <col min="12548" max="12548" width="12.75" customWidth="1"/>
    <col min="12549" max="12550" width="12.75" bestFit="1" customWidth="1"/>
    <col min="12779" max="12779" width="29.625" customWidth="1"/>
    <col min="12780" max="12781" width="12.75" bestFit="1" customWidth="1"/>
    <col min="12782" max="12793" width="12.625" customWidth="1"/>
    <col min="12794" max="12794" width="15.5" customWidth="1"/>
    <col min="12795" max="12795" width="12.625" customWidth="1"/>
    <col min="12796" max="12796" width="11.875" bestFit="1" customWidth="1"/>
    <col min="12797" max="12797" width="13.125" bestFit="1" customWidth="1"/>
    <col min="12798" max="12799" width="12.75" bestFit="1" customWidth="1"/>
    <col min="12800" max="12800" width="12.75" customWidth="1"/>
    <col min="12801" max="12801" width="12.75" bestFit="1" customWidth="1"/>
    <col min="12802" max="12802" width="13.125" bestFit="1" customWidth="1"/>
    <col min="12803" max="12803" width="12.75" bestFit="1" customWidth="1"/>
    <col min="12804" max="12804" width="12.75" customWidth="1"/>
    <col min="12805" max="12806" width="12.75" bestFit="1" customWidth="1"/>
    <col min="13035" max="13035" width="29.625" customWidth="1"/>
    <col min="13036" max="13037" width="12.75" bestFit="1" customWidth="1"/>
    <col min="13038" max="13049" width="12.625" customWidth="1"/>
    <col min="13050" max="13050" width="15.5" customWidth="1"/>
    <col min="13051" max="13051" width="12.625" customWidth="1"/>
    <col min="13052" max="13052" width="11.875" bestFit="1" customWidth="1"/>
    <col min="13053" max="13053" width="13.125" bestFit="1" customWidth="1"/>
    <col min="13054" max="13055" width="12.75" bestFit="1" customWidth="1"/>
    <col min="13056" max="13056" width="12.75" customWidth="1"/>
    <col min="13057" max="13057" width="12.75" bestFit="1" customWidth="1"/>
    <col min="13058" max="13058" width="13.125" bestFit="1" customWidth="1"/>
    <col min="13059" max="13059" width="12.75" bestFit="1" customWidth="1"/>
    <col min="13060" max="13060" width="12.75" customWidth="1"/>
    <col min="13061" max="13062" width="12.75" bestFit="1" customWidth="1"/>
    <col min="13291" max="13291" width="29.625" customWidth="1"/>
    <col min="13292" max="13293" width="12.75" bestFit="1" customWidth="1"/>
    <col min="13294" max="13305" width="12.625" customWidth="1"/>
    <col min="13306" max="13306" width="15.5" customWidth="1"/>
    <col min="13307" max="13307" width="12.625" customWidth="1"/>
    <col min="13308" max="13308" width="11.875" bestFit="1" customWidth="1"/>
    <col min="13309" max="13309" width="13.125" bestFit="1" customWidth="1"/>
    <col min="13310" max="13311" width="12.75" bestFit="1" customWidth="1"/>
    <col min="13312" max="13312" width="12.75" customWidth="1"/>
    <col min="13313" max="13313" width="12.75" bestFit="1" customWidth="1"/>
    <col min="13314" max="13314" width="13.125" bestFit="1" customWidth="1"/>
    <col min="13315" max="13315" width="12.75" bestFit="1" customWidth="1"/>
    <col min="13316" max="13316" width="12.75" customWidth="1"/>
    <col min="13317" max="13318" width="12.75" bestFit="1" customWidth="1"/>
    <col min="13547" max="13547" width="29.625" customWidth="1"/>
    <col min="13548" max="13549" width="12.75" bestFit="1" customWidth="1"/>
    <col min="13550" max="13561" width="12.625" customWidth="1"/>
    <col min="13562" max="13562" width="15.5" customWidth="1"/>
    <col min="13563" max="13563" width="12.625" customWidth="1"/>
    <col min="13564" max="13564" width="11.875" bestFit="1" customWidth="1"/>
    <col min="13565" max="13565" width="13.125" bestFit="1" customWidth="1"/>
    <col min="13566" max="13567" width="12.75" bestFit="1" customWidth="1"/>
    <col min="13568" max="13568" width="12.75" customWidth="1"/>
    <col min="13569" max="13569" width="12.75" bestFit="1" customWidth="1"/>
    <col min="13570" max="13570" width="13.125" bestFit="1" customWidth="1"/>
    <col min="13571" max="13571" width="12.75" bestFit="1" customWidth="1"/>
    <col min="13572" max="13572" width="12.75" customWidth="1"/>
    <col min="13573" max="13574" width="12.75" bestFit="1" customWidth="1"/>
    <col min="13803" max="13803" width="29.625" customWidth="1"/>
    <col min="13804" max="13805" width="12.75" bestFit="1" customWidth="1"/>
    <col min="13806" max="13817" width="12.625" customWidth="1"/>
    <col min="13818" max="13818" width="15.5" customWidth="1"/>
    <col min="13819" max="13819" width="12.625" customWidth="1"/>
    <col min="13820" max="13820" width="11.875" bestFit="1" customWidth="1"/>
    <col min="13821" max="13821" width="13.125" bestFit="1" customWidth="1"/>
    <col min="13822" max="13823" width="12.75" bestFit="1" customWidth="1"/>
    <col min="13824" max="13824" width="12.75" customWidth="1"/>
    <col min="13825" max="13825" width="12.75" bestFit="1" customWidth="1"/>
    <col min="13826" max="13826" width="13.125" bestFit="1" customWidth="1"/>
    <col min="13827" max="13827" width="12.75" bestFit="1" customWidth="1"/>
    <col min="13828" max="13828" width="12.75" customWidth="1"/>
    <col min="13829" max="13830" width="12.75" bestFit="1" customWidth="1"/>
    <col min="14059" max="14059" width="29.625" customWidth="1"/>
    <col min="14060" max="14061" width="12.75" bestFit="1" customWidth="1"/>
    <col min="14062" max="14073" width="12.625" customWidth="1"/>
    <col min="14074" max="14074" width="15.5" customWidth="1"/>
    <col min="14075" max="14075" width="12.625" customWidth="1"/>
    <col min="14076" max="14076" width="11.875" bestFit="1" customWidth="1"/>
    <col min="14077" max="14077" width="13.125" bestFit="1" customWidth="1"/>
    <col min="14078" max="14079" width="12.75" bestFit="1" customWidth="1"/>
    <col min="14080" max="14080" width="12.75" customWidth="1"/>
    <col min="14081" max="14081" width="12.75" bestFit="1" customWidth="1"/>
    <col min="14082" max="14082" width="13.125" bestFit="1" customWidth="1"/>
    <col min="14083" max="14083" width="12.75" bestFit="1" customWidth="1"/>
    <col min="14084" max="14084" width="12.75" customWidth="1"/>
    <col min="14085" max="14086" width="12.75" bestFit="1" customWidth="1"/>
    <col min="14315" max="14315" width="29.625" customWidth="1"/>
    <col min="14316" max="14317" width="12.75" bestFit="1" customWidth="1"/>
    <col min="14318" max="14329" width="12.625" customWidth="1"/>
    <col min="14330" max="14330" width="15.5" customWidth="1"/>
    <col min="14331" max="14331" width="12.625" customWidth="1"/>
    <col min="14332" max="14332" width="11.875" bestFit="1" customWidth="1"/>
    <col min="14333" max="14333" width="13.125" bestFit="1" customWidth="1"/>
    <col min="14334" max="14335" width="12.75" bestFit="1" customWidth="1"/>
    <col min="14336" max="14336" width="12.75" customWidth="1"/>
    <col min="14337" max="14337" width="12.75" bestFit="1" customWidth="1"/>
    <col min="14338" max="14338" width="13.125" bestFit="1" customWidth="1"/>
    <col min="14339" max="14339" width="12.75" bestFit="1" customWidth="1"/>
    <col min="14340" max="14340" width="12.75" customWidth="1"/>
    <col min="14341" max="14342" width="12.75" bestFit="1" customWidth="1"/>
    <col min="14571" max="14571" width="29.625" customWidth="1"/>
    <col min="14572" max="14573" width="12.75" bestFit="1" customWidth="1"/>
    <col min="14574" max="14585" width="12.625" customWidth="1"/>
    <col min="14586" max="14586" width="15.5" customWidth="1"/>
    <col min="14587" max="14587" width="12.625" customWidth="1"/>
    <col min="14588" max="14588" width="11.875" bestFit="1" customWidth="1"/>
    <col min="14589" max="14589" width="13.125" bestFit="1" customWidth="1"/>
    <col min="14590" max="14591" width="12.75" bestFit="1" customWidth="1"/>
    <col min="14592" max="14592" width="12.75" customWidth="1"/>
    <col min="14593" max="14593" width="12.75" bestFit="1" customWidth="1"/>
    <col min="14594" max="14594" width="13.125" bestFit="1" customWidth="1"/>
    <col min="14595" max="14595" width="12.75" bestFit="1" customWidth="1"/>
    <col min="14596" max="14596" width="12.75" customWidth="1"/>
    <col min="14597" max="14598" width="12.75" bestFit="1" customWidth="1"/>
    <col min="14827" max="14827" width="29.625" customWidth="1"/>
    <col min="14828" max="14829" width="12.75" bestFit="1" customWidth="1"/>
    <col min="14830" max="14841" width="12.625" customWidth="1"/>
    <col min="14842" max="14842" width="15.5" customWidth="1"/>
    <col min="14843" max="14843" width="12.625" customWidth="1"/>
    <col min="14844" max="14844" width="11.875" bestFit="1" customWidth="1"/>
    <col min="14845" max="14845" width="13.125" bestFit="1" customWidth="1"/>
    <col min="14846" max="14847" width="12.75" bestFit="1" customWidth="1"/>
    <col min="14848" max="14848" width="12.75" customWidth="1"/>
    <col min="14849" max="14849" width="12.75" bestFit="1" customWidth="1"/>
    <col min="14850" max="14850" width="13.125" bestFit="1" customWidth="1"/>
    <col min="14851" max="14851" width="12.75" bestFit="1" customWidth="1"/>
    <col min="14852" max="14852" width="12.75" customWidth="1"/>
    <col min="14853" max="14854" width="12.75" bestFit="1" customWidth="1"/>
    <col min="15083" max="15083" width="29.625" customWidth="1"/>
    <col min="15084" max="15085" width="12.75" bestFit="1" customWidth="1"/>
    <col min="15086" max="15097" width="12.625" customWidth="1"/>
    <col min="15098" max="15098" width="15.5" customWidth="1"/>
    <col min="15099" max="15099" width="12.625" customWidth="1"/>
    <col min="15100" max="15100" width="11.875" bestFit="1" customWidth="1"/>
    <col min="15101" max="15101" width="13.125" bestFit="1" customWidth="1"/>
    <col min="15102" max="15103" width="12.75" bestFit="1" customWidth="1"/>
    <col min="15104" max="15104" width="12.75" customWidth="1"/>
    <col min="15105" max="15105" width="12.75" bestFit="1" customWidth="1"/>
    <col min="15106" max="15106" width="13.125" bestFit="1" customWidth="1"/>
    <col min="15107" max="15107" width="12.75" bestFit="1" customWidth="1"/>
    <col min="15108" max="15108" width="12.75" customWidth="1"/>
    <col min="15109" max="15110" width="12.75" bestFit="1" customWidth="1"/>
    <col min="15339" max="15339" width="29.625" customWidth="1"/>
    <col min="15340" max="15341" width="12.75" bestFit="1" customWidth="1"/>
    <col min="15342" max="15353" width="12.625" customWidth="1"/>
    <col min="15354" max="15354" width="15.5" customWidth="1"/>
    <col min="15355" max="15355" width="12.625" customWidth="1"/>
    <col min="15356" max="15356" width="11.875" bestFit="1" customWidth="1"/>
    <col min="15357" max="15357" width="13.125" bestFit="1" customWidth="1"/>
    <col min="15358" max="15359" width="12.75" bestFit="1" customWidth="1"/>
    <col min="15360" max="15360" width="12.75" customWidth="1"/>
    <col min="15361" max="15361" width="12.75" bestFit="1" customWidth="1"/>
    <col min="15362" max="15362" width="13.125" bestFit="1" customWidth="1"/>
    <col min="15363" max="15363" width="12.75" bestFit="1" customWidth="1"/>
    <col min="15364" max="15364" width="12.75" customWidth="1"/>
    <col min="15365" max="15366" width="12.75" bestFit="1" customWidth="1"/>
    <col min="15595" max="15595" width="29.625" customWidth="1"/>
    <col min="15596" max="15597" width="12.75" bestFit="1" customWidth="1"/>
    <col min="15598" max="15609" width="12.625" customWidth="1"/>
    <col min="15610" max="15610" width="15.5" customWidth="1"/>
    <col min="15611" max="15611" width="12.625" customWidth="1"/>
    <col min="15612" max="15612" width="11.875" bestFit="1" customWidth="1"/>
    <col min="15613" max="15613" width="13.125" bestFit="1" customWidth="1"/>
    <col min="15614" max="15615" width="12.75" bestFit="1" customWidth="1"/>
    <col min="15616" max="15616" width="12.75" customWidth="1"/>
    <col min="15617" max="15617" width="12.75" bestFit="1" customWidth="1"/>
    <col min="15618" max="15618" width="13.125" bestFit="1" customWidth="1"/>
    <col min="15619" max="15619" width="12.75" bestFit="1" customWidth="1"/>
    <col min="15620" max="15620" width="12.75" customWidth="1"/>
    <col min="15621" max="15622" width="12.75" bestFit="1" customWidth="1"/>
    <col min="15851" max="15851" width="29.625" customWidth="1"/>
    <col min="15852" max="15853" width="12.75" bestFit="1" customWidth="1"/>
    <col min="15854" max="15865" width="12.625" customWidth="1"/>
    <col min="15866" max="15866" width="15.5" customWidth="1"/>
    <col min="15867" max="15867" width="12.625" customWidth="1"/>
    <col min="15868" max="15868" width="11.875" bestFit="1" customWidth="1"/>
    <col min="15869" max="15869" width="13.125" bestFit="1" customWidth="1"/>
    <col min="15870" max="15871" width="12.75" bestFit="1" customWidth="1"/>
    <col min="15872" max="15872" width="12.75" customWidth="1"/>
    <col min="15873" max="15873" width="12.75" bestFit="1" customWidth="1"/>
    <col min="15874" max="15874" width="13.125" bestFit="1" customWidth="1"/>
    <col min="15875" max="15875" width="12.75" bestFit="1" customWidth="1"/>
    <col min="15876" max="15876" width="12.75" customWidth="1"/>
    <col min="15877" max="15878" width="12.75" bestFit="1" customWidth="1"/>
    <col min="16107" max="16107" width="29.625" customWidth="1"/>
    <col min="16108" max="16109" width="12.75" bestFit="1" customWidth="1"/>
    <col min="16110" max="16121" width="12.625" customWidth="1"/>
    <col min="16122" max="16122" width="15.5" customWidth="1"/>
    <col min="16123" max="16123" width="12.625" customWidth="1"/>
    <col min="16124" max="16124" width="11.875" bestFit="1" customWidth="1"/>
    <col min="16125" max="16125" width="13.125" bestFit="1" customWidth="1"/>
    <col min="16126" max="16127" width="12.75" bestFit="1" customWidth="1"/>
    <col min="16128" max="16128" width="12.75" customWidth="1"/>
    <col min="16129" max="16129" width="12.75" bestFit="1" customWidth="1"/>
    <col min="16130" max="16130" width="13.125" bestFit="1" customWidth="1"/>
    <col min="16131" max="16131" width="12.75" bestFit="1" customWidth="1"/>
    <col min="16132" max="16132" width="12.75" customWidth="1"/>
    <col min="16133" max="16134" width="12.75" bestFit="1" customWidth="1"/>
  </cols>
  <sheetData>
    <row r="1" spans="1:6" x14ac:dyDescent="0.3">
      <c r="A1" s="12" t="s">
        <v>35</v>
      </c>
      <c r="B1" s="12" t="s">
        <v>36</v>
      </c>
      <c r="C1" s="12" t="s">
        <v>37</v>
      </c>
      <c r="D1" s="13" t="s">
        <v>96</v>
      </c>
      <c r="E1" s="13" t="s">
        <v>38</v>
      </c>
      <c r="F1" s="13" t="s">
        <v>39</v>
      </c>
    </row>
    <row r="2" spans="1:6" s="17" customFormat="1" x14ac:dyDescent="0.3">
      <c r="A2" s="14" t="s">
        <v>40</v>
      </c>
      <c r="B2" s="15">
        <v>365594000000</v>
      </c>
      <c r="C2" s="15">
        <v>365594000000</v>
      </c>
      <c r="D2" s="15">
        <v>2350126101</v>
      </c>
      <c r="E2" s="16">
        <v>69515627091</v>
      </c>
      <c r="F2" s="16">
        <v>71865753192</v>
      </c>
    </row>
    <row r="3" spans="1:6" s="17" customFormat="1" x14ac:dyDescent="0.3">
      <c r="A3" s="11" t="s">
        <v>41</v>
      </c>
      <c r="B3" s="18">
        <v>106702000000</v>
      </c>
      <c r="C3" s="18">
        <v>106702000000</v>
      </c>
      <c r="D3" s="18">
        <v>928673845</v>
      </c>
      <c r="E3" s="16">
        <v>7954822246</v>
      </c>
      <c r="F3" s="20">
        <v>8883496091</v>
      </c>
    </row>
    <row r="4" spans="1:6" s="17" customFormat="1" x14ac:dyDescent="0.3">
      <c r="A4" s="11" t="s">
        <v>31</v>
      </c>
      <c r="B4" s="18">
        <v>53414000000</v>
      </c>
      <c r="C4" s="18">
        <v>53414000000</v>
      </c>
      <c r="D4" s="18">
        <v>219143956</v>
      </c>
      <c r="E4" s="16">
        <v>1021606124</v>
      </c>
      <c r="F4" s="20">
        <v>1240750080</v>
      </c>
    </row>
    <row r="5" spans="1:6" s="17" customFormat="1" x14ac:dyDescent="0.3">
      <c r="A5" s="11" t="s">
        <v>42</v>
      </c>
      <c r="B5" s="18">
        <v>1012342000</v>
      </c>
      <c r="C5" s="18">
        <v>1012342000</v>
      </c>
      <c r="D5" s="18">
        <v>65301346</v>
      </c>
      <c r="E5" s="16">
        <v>70256166</v>
      </c>
      <c r="F5" s="20">
        <v>135557512</v>
      </c>
    </row>
    <row r="6" spans="1:6" s="17" customFormat="1" x14ac:dyDescent="0.3">
      <c r="A6" s="11" t="s">
        <v>43</v>
      </c>
      <c r="B6" s="18">
        <v>4050000</v>
      </c>
      <c r="C6" s="18">
        <v>4050000</v>
      </c>
      <c r="D6" s="18">
        <v>0</v>
      </c>
      <c r="E6" s="16">
        <v>0</v>
      </c>
      <c r="F6" s="20">
        <v>0</v>
      </c>
    </row>
    <row r="7" spans="1:6" s="17" customFormat="1" x14ac:dyDescent="0.3">
      <c r="A7" s="11" t="s">
        <v>44</v>
      </c>
      <c r="B7" s="18">
        <v>8203156000</v>
      </c>
      <c r="C7" s="18">
        <v>8203156000</v>
      </c>
      <c r="D7" s="18">
        <v>88658807</v>
      </c>
      <c r="E7" s="16">
        <v>390928127</v>
      </c>
      <c r="F7" s="20">
        <v>479586934</v>
      </c>
    </row>
    <row r="8" spans="1:6" s="17" customFormat="1" x14ac:dyDescent="0.3">
      <c r="A8" s="11" t="s">
        <v>45</v>
      </c>
      <c r="B8" s="18">
        <v>506900000</v>
      </c>
      <c r="C8" s="18">
        <v>506900000</v>
      </c>
      <c r="D8" s="18">
        <v>22761325</v>
      </c>
      <c r="E8" s="16">
        <v>47385413</v>
      </c>
      <c r="F8" s="20">
        <v>70146738</v>
      </c>
    </row>
    <row r="9" spans="1:6" s="17" customFormat="1" x14ac:dyDescent="0.3">
      <c r="A9" s="11" t="s">
        <v>46</v>
      </c>
      <c r="B9" s="18">
        <v>21000000</v>
      </c>
      <c r="C9" s="18">
        <v>21000000</v>
      </c>
      <c r="D9" s="18">
        <v>0</v>
      </c>
      <c r="E9" s="16">
        <v>496700</v>
      </c>
      <c r="F9" s="20">
        <v>496700</v>
      </c>
    </row>
    <row r="10" spans="1:6" s="17" customFormat="1" x14ac:dyDescent="0.3">
      <c r="A10" s="11" t="s">
        <v>47</v>
      </c>
      <c r="B10" s="18">
        <v>41000000</v>
      </c>
      <c r="C10" s="18">
        <v>41000000</v>
      </c>
      <c r="D10" s="18">
        <v>0</v>
      </c>
      <c r="E10" s="16">
        <v>0</v>
      </c>
      <c r="F10" s="20">
        <v>0</v>
      </c>
    </row>
    <row r="11" spans="1:6" s="17" customFormat="1" x14ac:dyDescent="0.3">
      <c r="A11" s="11" t="s">
        <v>48</v>
      </c>
      <c r="B11" s="18">
        <v>1464000000</v>
      </c>
      <c r="C11" s="18">
        <v>1464000000</v>
      </c>
      <c r="D11" s="18">
        <v>14612280</v>
      </c>
      <c r="E11" s="16">
        <v>13322680</v>
      </c>
      <c r="F11" s="20">
        <v>27934960</v>
      </c>
    </row>
    <row r="12" spans="1:6" s="17" customFormat="1" x14ac:dyDescent="0.3">
      <c r="A12" s="11" t="s">
        <v>49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50</v>
      </c>
      <c r="B13" s="18">
        <v>1693000000</v>
      </c>
      <c r="C13" s="18">
        <v>1693000000</v>
      </c>
      <c r="D13" s="18">
        <v>0</v>
      </c>
      <c r="E13" s="16">
        <v>96040000</v>
      </c>
      <c r="F13" s="20">
        <v>96040000</v>
      </c>
    </row>
    <row r="14" spans="1:6" s="17" customFormat="1" x14ac:dyDescent="0.3">
      <c r="A14" s="11" t="s">
        <v>51</v>
      </c>
      <c r="B14" s="18">
        <v>36090000</v>
      </c>
      <c r="C14" s="18">
        <v>36090000</v>
      </c>
      <c r="D14" s="18">
        <v>4309728</v>
      </c>
      <c r="E14" s="16">
        <v>3345148</v>
      </c>
      <c r="F14" s="20">
        <v>7654876</v>
      </c>
    </row>
    <row r="15" spans="1:6" s="17" customFormat="1" x14ac:dyDescent="0.3">
      <c r="A15" s="11" t="s">
        <v>52</v>
      </c>
      <c r="B15" s="18">
        <v>130280000</v>
      </c>
      <c r="C15" s="18">
        <v>130280000</v>
      </c>
      <c r="D15" s="18">
        <v>0</v>
      </c>
      <c r="E15" s="16">
        <v>0</v>
      </c>
      <c r="F15" s="20">
        <v>0</v>
      </c>
    </row>
    <row r="16" spans="1:6" s="17" customFormat="1" x14ac:dyDescent="0.3">
      <c r="A16" s="11" t="s">
        <v>53</v>
      </c>
      <c r="B16" s="18">
        <v>47890000</v>
      </c>
      <c r="C16" s="18">
        <v>47890000</v>
      </c>
      <c r="D16" s="18">
        <v>210100</v>
      </c>
      <c r="E16" s="16">
        <v>462400</v>
      </c>
      <c r="F16" s="20">
        <v>672500</v>
      </c>
    </row>
    <row r="17" spans="1:6" s="17" customFormat="1" x14ac:dyDescent="0.3">
      <c r="A17" s="11" t="s">
        <v>54</v>
      </c>
      <c r="B17" s="18">
        <v>1786000000</v>
      </c>
      <c r="C17" s="18">
        <v>1786000000</v>
      </c>
      <c r="D17" s="18">
        <v>0</v>
      </c>
      <c r="E17" s="16">
        <v>0</v>
      </c>
      <c r="F17" s="20">
        <v>0</v>
      </c>
    </row>
    <row r="18" spans="1:6" s="17" customFormat="1" x14ac:dyDescent="0.3">
      <c r="A18" s="11" t="s">
        <v>55</v>
      </c>
      <c r="B18" s="18">
        <v>38171000000</v>
      </c>
      <c r="C18" s="18">
        <v>38171000000</v>
      </c>
      <c r="D18" s="18">
        <v>14400000</v>
      </c>
      <c r="E18" s="16">
        <v>391300000</v>
      </c>
      <c r="F18" s="20">
        <v>405700000</v>
      </c>
    </row>
    <row r="19" spans="1:6" s="17" customFormat="1" x14ac:dyDescent="0.3">
      <c r="A19" s="11" t="s">
        <v>56</v>
      </c>
      <c r="B19" s="18">
        <v>188492000</v>
      </c>
      <c r="C19" s="18">
        <v>188492000</v>
      </c>
      <c r="D19" s="18">
        <v>6730370</v>
      </c>
      <c r="E19" s="16">
        <v>7789490</v>
      </c>
      <c r="F19" s="20">
        <v>14519860</v>
      </c>
    </row>
    <row r="20" spans="1:6" s="17" customFormat="1" x14ac:dyDescent="0.3">
      <c r="A20" s="11" t="s">
        <v>57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58</v>
      </c>
      <c r="B21" s="18">
        <v>79000000</v>
      </c>
      <c r="C21" s="18">
        <v>79000000</v>
      </c>
      <c r="D21" s="18">
        <v>2160000</v>
      </c>
      <c r="E21" s="16">
        <v>280000</v>
      </c>
      <c r="F21" s="20">
        <v>2440000</v>
      </c>
    </row>
    <row r="22" spans="1:6" s="17" customFormat="1" x14ac:dyDescent="0.3">
      <c r="A22" s="11" t="s">
        <v>32</v>
      </c>
      <c r="B22" s="18">
        <v>29388000000</v>
      </c>
      <c r="C22" s="18">
        <v>29388000000</v>
      </c>
      <c r="D22" s="18">
        <v>109529889</v>
      </c>
      <c r="E22" s="16">
        <v>933216122</v>
      </c>
      <c r="F22" s="20">
        <v>1042746011</v>
      </c>
    </row>
    <row r="23" spans="1:6" s="17" customFormat="1" x14ac:dyDescent="0.3">
      <c r="A23" s="11" t="s">
        <v>42</v>
      </c>
      <c r="B23" s="18">
        <v>788879000</v>
      </c>
      <c r="C23" s="18">
        <v>788879000</v>
      </c>
      <c r="D23" s="18">
        <v>29530589</v>
      </c>
      <c r="E23" s="16">
        <v>29874559</v>
      </c>
      <c r="F23" s="20">
        <v>59405148</v>
      </c>
    </row>
    <row r="24" spans="1:6" s="17" customFormat="1" x14ac:dyDescent="0.3">
      <c r="A24" s="11" t="s">
        <v>43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44</v>
      </c>
      <c r="B25" s="18">
        <v>3689866000</v>
      </c>
      <c r="C25" s="18">
        <v>3689866000</v>
      </c>
      <c r="D25" s="18">
        <v>10854500</v>
      </c>
      <c r="E25" s="16">
        <v>58330303</v>
      </c>
      <c r="F25" s="20">
        <v>69184803</v>
      </c>
    </row>
    <row r="26" spans="1:6" s="17" customFormat="1" x14ac:dyDescent="0.3">
      <c r="A26" s="11" t="s">
        <v>45</v>
      </c>
      <c r="B26" s="18">
        <v>79500000</v>
      </c>
      <c r="C26" s="18">
        <v>79500000</v>
      </c>
      <c r="D26" s="18">
        <v>5984490</v>
      </c>
      <c r="E26" s="16">
        <v>6874850</v>
      </c>
      <c r="F26" s="20">
        <v>12859340</v>
      </c>
    </row>
    <row r="27" spans="1:6" s="17" customFormat="1" x14ac:dyDescent="0.3">
      <c r="A27" s="11" t="s">
        <v>59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60</v>
      </c>
      <c r="B28" s="18">
        <v>25200000</v>
      </c>
      <c r="C28" s="18">
        <v>25200000</v>
      </c>
      <c r="D28" s="18">
        <v>0</v>
      </c>
      <c r="E28" s="16">
        <v>0</v>
      </c>
      <c r="F28" s="20">
        <v>0</v>
      </c>
    </row>
    <row r="29" spans="1:6" s="17" customFormat="1" x14ac:dyDescent="0.3">
      <c r="A29" s="11" t="s">
        <v>47</v>
      </c>
      <c r="B29" s="18">
        <v>30000000</v>
      </c>
      <c r="C29" s="18">
        <v>30000000</v>
      </c>
      <c r="D29" s="18">
        <v>7599860</v>
      </c>
      <c r="E29" s="16">
        <v>1271900</v>
      </c>
      <c r="F29" s="20">
        <v>8871760</v>
      </c>
    </row>
    <row r="30" spans="1:6" s="17" customFormat="1" x14ac:dyDescent="0.3">
      <c r="A30" s="11" t="s">
        <v>61</v>
      </c>
      <c r="B30" s="18">
        <v>21000000</v>
      </c>
      <c r="C30" s="18">
        <v>21000000</v>
      </c>
      <c r="D30" s="18">
        <v>4082390</v>
      </c>
      <c r="E30" s="16">
        <v>4224160</v>
      </c>
      <c r="F30" s="20">
        <v>8306550</v>
      </c>
    </row>
    <row r="31" spans="1:6" s="17" customFormat="1" x14ac:dyDescent="0.3">
      <c r="A31" s="11" t="s">
        <v>48</v>
      </c>
      <c r="B31" s="18">
        <v>130000000</v>
      </c>
      <c r="C31" s="18">
        <v>130000000</v>
      </c>
      <c r="D31" s="18">
        <v>6252580</v>
      </c>
      <c r="E31" s="16">
        <v>3320800</v>
      </c>
      <c r="F31" s="20">
        <v>9573380</v>
      </c>
    </row>
    <row r="32" spans="1:6" s="17" customFormat="1" x14ac:dyDescent="0.3">
      <c r="A32" s="11" t="s">
        <v>49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50</v>
      </c>
      <c r="B33" s="18">
        <v>626000000</v>
      </c>
      <c r="C33" s="18">
        <v>626000000</v>
      </c>
      <c r="D33" s="18">
        <v>0</v>
      </c>
      <c r="E33" s="16">
        <v>34216380</v>
      </c>
      <c r="F33" s="20">
        <v>34216380</v>
      </c>
    </row>
    <row r="34" spans="1:6" s="17" customFormat="1" x14ac:dyDescent="0.3">
      <c r="A34" s="11" t="s">
        <v>51</v>
      </c>
      <c r="B34" s="18">
        <v>6790000</v>
      </c>
      <c r="C34" s="18">
        <v>6790000</v>
      </c>
      <c r="D34" s="18">
        <v>60000</v>
      </c>
      <c r="E34" s="16">
        <v>390000</v>
      </c>
      <c r="F34" s="20">
        <v>450000</v>
      </c>
    </row>
    <row r="35" spans="1:6" s="17" customFormat="1" x14ac:dyDescent="0.3">
      <c r="A35" s="11" t="s">
        <v>52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53</v>
      </c>
      <c r="B36" s="18">
        <v>11160000</v>
      </c>
      <c r="C36" s="18">
        <v>11160000</v>
      </c>
      <c r="D36" s="18">
        <v>579550</v>
      </c>
      <c r="E36" s="16">
        <v>32240</v>
      </c>
      <c r="F36" s="20">
        <v>611790</v>
      </c>
    </row>
    <row r="37" spans="1:6" s="17" customFormat="1" x14ac:dyDescent="0.3">
      <c r="A37" s="11" t="s">
        <v>54</v>
      </c>
      <c r="B37" s="18">
        <v>64000000</v>
      </c>
      <c r="C37" s="18">
        <v>64000000</v>
      </c>
      <c r="D37" s="18">
        <v>0</v>
      </c>
      <c r="E37" s="16">
        <v>0</v>
      </c>
      <c r="F37" s="20">
        <v>0</v>
      </c>
    </row>
    <row r="38" spans="1:6" s="17" customFormat="1" x14ac:dyDescent="0.3">
      <c r="A38" s="11" t="s">
        <v>55</v>
      </c>
      <c r="B38" s="18">
        <v>22279000000</v>
      </c>
      <c r="C38" s="18">
        <v>22279000000</v>
      </c>
      <c r="D38" s="18">
        <v>40000000</v>
      </c>
      <c r="E38" s="16">
        <v>766700000</v>
      </c>
      <c r="F38" s="20">
        <v>806700000</v>
      </c>
    </row>
    <row r="39" spans="1:6" s="17" customFormat="1" x14ac:dyDescent="0.3">
      <c r="A39" s="11" t="s">
        <v>62</v>
      </c>
      <c r="B39" s="18">
        <v>742000000</v>
      </c>
      <c r="C39" s="18">
        <v>742000000</v>
      </c>
      <c r="D39" s="18">
        <v>0</v>
      </c>
      <c r="E39" s="16">
        <v>0</v>
      </c>
      <c r="F39" s="20">
        <v>0</v>
      </c>
    </row>
    <row r="40" spans="1:6" s="17" customFormat="1" x14ac:dyDescent="0.3">
      <c r="A40" s="11" t="s">
        <v>56</v>
      </c>
      <c r="B40" s="18">
        <v>146885000</v>
      </c>
      <c r="C40" s="18">
        <v>146885000</v>
      </c>
      <c r="D40" s="18">
        <v>4585930</v>
      </c>
      <c r="E40" s="16">
        <v>2980930</v>
      </c>
      <c r="F40" s="20">
        <v>7566860</v>
      </c>
    </row>
    <row r="41" spans="1:6" s="17" customFormat="1" x14ac:dyDescent="0.3">
      <c r="A41" s="11" t="s">
        <v>57</v>
      </c>
      <c r="B41" s="18">
        <v>698000000</v>
      </c>
      <c r="C41" s="18">
        <v>698000000</v>
      </c>
      <c r="D41" s="18">
        <v>0</v>
      </c>
      <c r="E41" s="16">
        <v>25000000</v>
      </c>
      <c r="F41" s="20">
        <v>25000000</v>
      </c>
    </row>
    <row r="42" spans="1:6" s="17" customFormat="1" x14ac:dyDescent="0.3">
      <c r="A42" s="11" t="s">
        <v>58</v>
      </c>
      <c r="B42" s="18">
        <v>21000000</v>
      </c>
      <c r="C42" s="18">
        <v>21000000</v>
      </c>
      <c r="D42" s="18">
        <v>0</v>
      </c>
      <c r="E42" s="16">
        <v>0</v>
      </c>
      <c r="F42" s="20">
        <v>0</v>
      </c>
    </row>
    <row r="43" spans="1:6" s="17" customFormat="1" x14ac:dyDescent="0.3">
      <c r="A43" s="11" t="s">
        <v>33</v>
      </c>
      <c r="B43" s="18">
        <v>23000000000</v>
      </c>
      <c r="C43" s="18">
        <v>23000000000</v>
      </c>
      <c r="D43" s="18">
        <v>0</v>
      </c>
      <c r="E43" s="16">
        <v>6000000000</v>
      </c>
      <c r="F43" s="20">
        <v>6000000000</v>
      </c>
    </row>
    <row r="44" spans="1:6" s="17" customFormat="1" x14ac:dyDescent="0.3">
      <c r="A44" s="11" t="s">
        <v>63</v>
      </c>
      <c r="B44" s="18">
        <v>23000000000</v>
      </c>
      <c r="C44" s="18">
        <v>23000000000</v>
      </c>
      <c r="D44" s="18">
        <v>0</v>
      </c>
      <c r="E44" s="16">
        <v>6000000000</v>
      </c>
      <c r="F44" s="20">
        <v>6000000000</v>
      </c>
    </row>
    <row r="45" spans="1:6" s="17" customFormat="1" x14ac:dyDescent="0.3">
      <c r="A45" s="11" t="s">
        <v>34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55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64</v>
      </c>
      <c r="B47" s="18">
        <v>10947000000</v>
      </c>
      <c r="C47" s="18">
        <v>10947000000</v>
      </c>
      <c r="D47" s="18">
        <v>5357000</v>
      </c>
      <c r="E47" s="16">
        <v>1174660000</v>
      </c>
      <c r="F47" s="20">
        <v>1180017000</v>
      </c>
    </row>
    <row r="48" spans="1:6" s="17" customFormat="1" x14ac:dyDescent="0.3">
      <c r="A48" s="11" t="s">
        <v>65</v>
      </c>
      <c r="B48" s="18">
        <v>3470000000</v>
      </c>
      <c r="C48" s="18">
        <v>3470000000</v>
      </c>
      <c r="D48" s="18">
        <v>5357000</v>
      </c>
      <c r="E48" s="16">
        <v>660000</v>
      </c>
      <c r="F48" s="20">
        <v>6017000</v>
      </c>
    </row>
    <row r="49" spans="1:6" s="17" customFormat="1" x14ac:dyDescent="0.3">
      <c r="A49" s="11" t="s">
        <v>44</v>
      </c>
      <c r="B49" s="18">
        <v>98020000</v>
      </c>
      <c r="C49" s="18">
        <v>98020000</v>
      </c>
      <c r="D49" s="18">
        <v>5357000</v>
      </c>
      <c r="E49" s="16">
        <v>660000</v>
      </c>
      <c r="F49" s="20">
        <v>6017000</v>
      </c>
    </row>
    <row r="50" spans="1:6" s="17" customFormat="1" x14ac:dyDescent="0.3">
      <c r="A50" s="11" t="s">
        <v>50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51</v>
      </c>
      <c r="B51" s="18">
        <v>990000</v>
      </c>
      <c r="C51" s="18">
        <v>990000</v>
      </c>
      <c r="D51" s="18">
        <v>0</v>
      </c>
      <c r="E51" s="16">
        <v>0</v>
      </c>
      <c r="F51" s="20">
        <v>0</v>
      </c>
    </row>
    <row r="52" spans="1:6" s="17" customFormat="1" x14ac:dyDescent="0.3">
      <c r="A52" s="11" t="s">
        <v>53</v>
      </c>
      <c r="B52" s="18">
        <v>990000</v>
      </c>
      <c r="C52" s="18">
        <v>990000</v>
      </c>
      <c r="D52" s="18">
        <v>0</v>
      </c>
      <c r="E52" s="16">
        <v>0</v>
      </c>
      <c r="F52" s="20">
        <v>0</v>
      </c>
    </row>
    <row r="53" spans="1:6" s="17" customFormat="1" x14ac:dyDescent="0.3">
      <c r="A53" s="11" t="s">
        <v>55</v>
      </c>
      <c r="B53" s="18">
        <v>3320000000</v>
      </c>
      <c r="C53" s="18">
        <v>3320000000</v>
      </c>
      <c r="D53" s="18">
        <v>0</v>
      </c>
      <c r="E53" s="16">
        <v>0</v>
      </c>
      <c r="F53" s="20">
        <v>0</v>
      </c>
    </row>
    <row r="54" spans="1:6" s="17" customFormat="1" x14ac:dyDescent="0.3">
      <c r="A54" s="11" t="s">
        <v>66</v>
      </c>
      <c r="B54" s="18">
        <v>7477000000</v>
      </c>
      <c r="C54" s="18">
        <v>7477000000</v>
      </c>
      <c r="D54" s="18">
        <v>0</v>
      </c>
      <c r="E54" s="16">
        <v>1174000000</v>
      </c>
      <c r="F54" s="20">
        <v>1174000000</v>
      </c>
    </row>
    <row r="55" spans="1:6" s="17" customFormat="1" x14ac:dyDescent="0.3">
      <c r="A55" s="11" t="s">
        <v>55</v>
      </c>
      <c r="B55" s="18">
        <v>6677000000</v>
      </c>
      <c r="C55" s="18">
        <v>6677000000</v>
      </c>
      <c r="D55" s="18">
        <v>0</v>
      </c>
      <c r="E55" s="16">
        <v>614000000</v>
      </c>
      <c r="F55" s="20">
        <v>614000000</v>
      </c>
    </row>
    <row r="56" spans="1:6" s="17" customFormat="1" x14ac:dyDescent="0.3">
      <c r="A56" s="11" t="s">
        <v>67</v>
      </c>
      <c r="B56" s="18">
        <v>800000000</v>
      </c>
      <c r="C56" s="18">
        <v>800000000</v>
      </c>
      <c r="D56" s="18">
        <v>0</v>
      </c>
      <c r="E56" s="16">
        <v>560000000</v>
      </c>
      <c r="F56" s="19">
        <v>560000000</v>
      </c>
    </row>
    <row r="57" spans="1:6" s="17" customFormat="1" x14ac:dyDescent="0.3">
      <c r="A57" s="11" t="s">
        <v>68</v>
      </c>
      <c r="B57" s="18">
        <v>247945000000</v>
      </c>
      <c r="C57" s="18">
        <v>247945000000</v>
      </c>
      <c r="D57" s="18">
        <v>1416095256</v>
      </c>
      <c r="E57" s="16">
        <v>60386144845</v>
      </c>
      <c r="F57" s="19">
        <v>61802240101</v>
      </c>
    </row>
    <row r="58" spans="1:6" s="17" customFormat="1" x14ac:dyDescent="0.3">
      <c r="A58" s="11" t="s">
        <v>69</v>
      </c>
      <c r="B58" s="18">
        <v>21671000000</v>
      </c>
      <c r="C58" s="18">
        <v>21671000000</v>
      </c>
      <c r="D58" s="18">
        <v>1359246746</v>
      </c>
      <c r="E58" s="16">
        <v>519275018</v>
      </c>
      <c r="F58" s="19">
        <v>1878521764</v>
      </c>
    </row>
    <row r="59" spans="1:6" s="17" customFormat="1" x14ac:dyDescent="0.3">
      <c r="A59" s="11" t="s">
        <v>42</v>
      </c>
      <c r="B59" s="18">
        <v>635632000</v>
      </c>
      <c r="C59" s="18">
        <v>635632000</v>
      </c>
      <c r="D59" s="18">
        <v>45852697</v>
      </c>
      <c r="E59" s="16">
        <v>51481388</v>
      </c>
      <c r="F59" s="19">
        <v>97334085</v>
      </c>
    </row>
    <row r="60" spans="1:6" s="17" customFormat="1" x14ac:dyDescent="0.3">
      <c r="A60" s="11" t="s">
        <v>44</v>
      </c>
      <c r="B60" s="18">
        <v>3206997000</v>
      </c>
      <c r="C60" s="18">
        <v>3206997000</v>
      </c>
      <c r="D60" s="18">
        <v>17727818</v>
      </c>
      <c r="E60" s="16">
        <v>43162890</v>
      </c>
      <c r="F60" s="19">
        <v>60890708</v>
      </c>
    </row>
    <row r="61" spans="1:6" s="17" customFormat="1" x14ac:dyDescent="0.3">
      <c r="A61" s="11" t="s">
        <v>45</v>
      </c>
      <c r="B61" s="18">
        <v>18639000</v>
      </c>
      <c r="C61" s="18">
        <v>18639000</v>
      </c>
      <c r="D61" s="18">
        <v>1301910</v>
      </c>
      <c r="E61" s="16">
        <v>1307470</v>
      </c>
      <c r="F61" s="19">
        <v>2609380</v>
      </c>
    </row>
    <row r="62" spans="1:6" s="17" customFormat="1" x14ac:dyDescent="0.3">
      <c r="A62" s="11" t="s">
        <v>47</v>
      </c>
      <c r="B62" s="18">
        <v>1077800000</v>
      </c>
      <c r="C62" s="18">
        <v>1077800000</v>
      </c>
      <c r="D62" s="18">
        <v>79129100</v>
      </c>
      <c r="E62" s="16">
        <v>80888830</v>
      </c>
      <c r="F62" s="19">
        <v>160017930</v>
      </c>
    </row>
    <row r="63" spans="1:6" s="17" customFormat="1" x14ac:dyDescent="0.3">
      <c r="A63" s="11" t="s">
        <v>48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49</v>
      </c>
      <c r="B64" s="18">
        <v>9600000</v>
      </c>
      <c r="C64" s="18">
        <v>9600000</v>
      </c>
      <c r="D64" s="18">
        <v>0</v>
      </c>
      <c r="E64" s="16">
        <v>0</v>
      </c>
      <c r="F64" s="19">
        <v>0</v>
      </c>
    </row>
    <row r="65" spans="1:6" s="17" customFormat="1" x14ac:dyDescent="0.3">
      <c r="A65" s="11" t="s">
        <v>51</v>
      </c>
      <c r="B65" s="18">
        <v>15520000</v>
      </c>
      <c r="C65" s="18">
        <v>15520000</v>
      </c>
      <c r="D65" s="18">
        <v>112700</v>
      </c>
      <c r="E65" s="16">
        <v>776800</v>
      </c>
      <c r="F65" s="19">
        <v>889500</v>
      </c>
    </row>
    <row r="66" spans="1:6" s="17" customFormat="1" x14ac:dyDescent="0.3">
      <c r="A66" s="11" t="s">
        <v>52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53</v>
      </c>
      <c r="B67" s="18">
        <v>22320000</v>
      </c>
      <c r="C67" s="18">
        <v>22320000</v>
      </c>
      <c r="D67" s="18">
        <v>0</v>
      </c>
      <c r="E67" s="16">
        <v>818700</v>
      </c>
      <c r="F67" s="19">
        <v>818700</v>
      </c>
    </row>
    <row r="68" spans="1:6" s="17" customFormat="1" x14ac:dyDescent="0.3">
      <c r="A68" s="11" t="s">
        <v>70</v>
      </c>
      <c r="B68" s="18">
        <v>1030340000</v>
      </c>
      <c r="C68" s="18">
        <v>1030340000</v>
      </c>
      <c r="D68" s="18">
        <v>0</v>
      </c>
      <c r="E68" s="16">
        <v>0</v>
      </c>
      <c r="F68" s="19">
        <v>0</v>
      </c>
    </row>
    <row r="69" spans="1:6" s="17" customFormat="1" x14ac:dyDescent="0.3">
      <c r="A69" s="11" t="s">
        <v>71</v>
      </c>
      <c r="B69" s="18">
        <v>10157000000</v>
      </c>
      <c r="C69" s="18">
        <v>10157000000</v>
      </c>
      <c r="D69" s="18">
        <v>1210636971</v>
      </c>
      <c r="E69" s="16">
        <v>127644800</v>
      </c>
      <c r="F69" s="19">
        <v>1338281771</v>
      </c>
    </row>
    <row r="70" spans="1:6" s="17" customFormat="1" x14ac:dyDescent="0.3">
      <c r="A70" s="11" t="s">
        <v>55</v>
      </c>
      <c r="B70" s="18">
        <v>4218000000</v>
      </c>
      <c r="C70" s="18">
        <v>4218000000</v>
      </c>
      <c r="D70" s="18">
        <v>0</v>
      </c>
      <c r="E70" s="16">
        <v>208800000</v>
      </c>
      <c r="F70" s="19">
        <v>208800000</v>
      </c>
    </row>
    <row r="71" spans="1:6" s="17" customFormat="1" x14ac:dyDescent="0.3">
      <c r="A71" s="11" t="s">
        <v>62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56</v>
      </c>
      <c r="B72" s="18">
        <v>118351000</v>
      </c>
      <c r="C72" s="18">
        <v>118351000</v>
      </c>
      <c r="D72" s="18">
        <v>4485550</v>
      </c>
      <c r="E72" s="16">
        <v>4394140</v>
      </c>
      <c r="F72" s="19">
        <v>8879690</v>
      </c>
    </row>
    <row r="73" spans="1:6" s="17" customFormat="1" x14ac:dyDescent="0.3">
      <c r="A73" s="11" t="s">
        <v>58</v>
      </c>
      <c r="B73" s="18">
        <v>356301000</v>
      </c>
      <c r="C73" s="18">
        <v>356301000</v>
      </c>
      <c r="D73" s="18">
        <v>0</v>
      </c>
      <c r="E73" s="16">
        <v>0</v>
      </c>
      <c r="F73" s="19">
        <v>0</v>
      </c>
    </row>
    <row r="74" spans="1:6" s="17" customFormat="1" x14ac:dyDescent="0.3">
      <c r="A74" s="11" t="s">
        <v>72</v>
      </c>
      <c r="B74" s="18">
        <v>226274000000</v>
      </c>
      <c r="C74" s="18">
        <v>226274000000</v>
      </c>
      <c r="D74" s="18">
        <v>56848510</v>
      </c>
      <c r="E74" s="16">
        <v>59866869827</v>
      </c>
      <c r="F74" s="19">
        <v>59923718337</v>
      </c>
    </row>
    <row r="75" spans="1:6" s="17" customFormat="1" x14ac:dyDescent="0.3">
      <c r="A75" s="11" t="s">
        <v>42</v>
      </c>
      <c r="B75" s="18">
        <v>651322000</v>
      </c>
      <c r="C75" s="18">
        <v>651322000</v>
      </c>
      <c r="D75" s="18">
        <v>33456109</v>
      </c>
      <c r="E75" s="16">
        <v>35258926</v>
      </c>
      <c r="F75" s="19">
        <v>68715035</v>
      </c>
    </row>
    <row r="76" spans="1:6" s="17" customFormat="1" x14ac:dyDescent="0.3">
      <c r="A76" s="11" t="s">
        <v>43</v>
      </c>
      <c r="B76" s="18">
        <v>15930000</v>
      </c>
      <c r="C76" s="18">
        <v>15930000</v>
      </c>
      <c r="D76" s="18">
        <v>0</v>
      </c>
      <c r="E76" s="16">
        <v>0</v>
      </c>
      <c r="F76" s="19">
        <v>0</v>
      </c>
    </row>
    <row r="77" spans="1:6" s="17" customFormat="1" x14ac:dyDescent="0.3">
      <c r="A77" s="11" t="s">
        <v>44</v>
      </c>
      <c r="B77" s="18">
        <v>3389888000</v>
      </c>
      <c r="C77" s="18">
        <v>3389888000</v>
      </c>
      <c r="D77" s="18">
        <v>17731081</v>
      </c>
      <c r="E77" s="16">
        <v>131995781</v>
      </c>
      <c r="F77" s="19">
        <v>149726862</v>
      </c>
    </row>
    <row r="78" spans="1:6" s="17" customFormat="1" x14ac:dyDescent="0.3">
      <c r="A78" s="11" t="s">
        <v>45</v>
      </c>
      <c r="B78" s="18">
        <v>1000000</v>
      </c>
      <c r="C78" s="18">
        <v>1000000</v>
      </c>
      <c r="D78" s="18">
        <v>0</v>
      </c>
      <c r="E78" s="16">
        <v>20020</v>
      </c>
      <c r="F78" s="19">
        <v>20020</v>
      </c>
    </row>
    <row r="79" spans="1:6" s="17" customFormat="1" x14ac:dyDescent="0.3">
      <c r="A79" s="11" t="s">
        <v>49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51</v>
      </c>
      <c r="B80" s="18">
        <v>37840000</v>
      </c>
      <c r="C80" s="18">
        <v>37840000</v>
      </c>
      <c r="D80" s="18">
        <v>946000</v>
      </c>
      <c r="E80" s="16">
        <v>1334560</v>
      </c>
      <c r="F80" s="19">
        <v>2280560</v>
      </c>
    </row>
    <row r="81" spans="1:6" s="17" customFormat="1" x14ac:dyDescent="0.3">
      <c r="A81" s="11" t="s">
        <v>53</v>
      </c>
      <c r="B81" s="18">
        <v>21340000</v>
      </c>
      <c r="C81" s="18">
        <v>21340000</v>
      </c>
      <c r="D81" s="18">
        <v>278700</v>
      </c>
      <c r="E81" s="16">
        <v>1083540</v>
      </c>
      <c r="F81" s="19">
        <v>1362240</v>
      </c>
    </row>
    <row r="82" spans="1:6" s="17" customFormat="1" x14ac:dyDescent="0.3">
      <c r="A82" s="11" t="s">
        <v>55</v>
      </c>
      <c r="B82" s="18">
        <v>37963000000</v>
      </c>
      <c r="C82" s="18">
        <v>37963000000</v>
      </c>
      <c r="D82" s="18">
        <v>0</v>
      </c>
      <c r="E82" s="16">
        <v>782000000</v>
      </c>
      <c r="F82" s="19">
        <v>782000000</v>
      </c>
    </row>
    <row r="83" spans="1:6" s="17" customFormat="1" x14ac:dyDescent="0.3">
      <c r="A83" s="11" t="s">
        <v>56</v>
      </c>
      <c r="B83" s="18">
        <v>85880000</v>
      </c>
      <c r="C83" s="18">
        <v>85880000</v>
      </c>
      <c r="D83" s="18">
        <v>4436620</v>
      </c>
      <c r="E83" s="16">
        <v>3177000</v>
      </c>
      <c r="F83" s="19">
        <v>7613620</v>
      </c>
    </row>
    <row r="84" spans="1:6" s="17" customFormat="1" x14ac:dyDescent="0.3">
      <c r="A84" s="11" t="s">
        <v>67</v>
      </c>
      <c r="B84" s="18">
        <v>184100000000</v>
      </c>
      <c r="C84" s="18">
        <v>184100000000</v>
      </c>
      <c r="D84" s="18">
        <v>0</v>
      </c>
      <c r="E84" s="16">
        <v>58912000000</v>
      </c>
      <c r="F84" s="19">
        <v>58912000000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1314284518</v>
      </c>
      <c r="E85" s="16">
        <v>1423949221</v>
      </c>
      <c r="F85" s="19">
        <v>2738233739</v>
      </c>
    </row>
    <row r="86" spans="1:6" s="17" customFormat="1" x14ac:dyDescent="0.3">
      <c r="A86" s="11" t="s">
        <v>73</v>
      </c>
      <c r="B86" s="18">
        <v>22374000000</v>
      </c>
      <c r="C86" s="18">
        <v>22374000000</v>
      </c>
      <c r="D86" s="18">
        <v>1314284518</v>
      </c>
      <c r="E86" s="16">
        <v>1423949221</v>
      </c>
      <c r="F86" s="19">
        <v>2738233739</v>
      </c>
    </row>
    <row r="87" spans="1:6" s="17" customFormat="1" x14ac:dyDescent="0.3">
      <c r="A87" s="11" t="s">
        <v>74</v>
      </c>
      <c r="B87" s="18">
        <v>12332000000</v>
      </c>
      <c r="C87" s="18">
        <v>12332000000</v>
      </c>
      <c r="D87" s="18">
        <v>1001645927</v>
      </c>
      <c r="E87" s="16">
        <v>1008164801</v>
      </c>
      <c r="F87" s="19">
        <v>2009810728</v>
      </c>
    </row>
    <row r="88" spans="1:6" s="17" customFormat="1" x14ac:dyDescent="0.3">
      <c r="A88" s="11" t="s">
        <v>75</v>
      </c>
      <c r="B88" s="18">
        <v>12163633000</v>
      </c>
      <c r="C88" s="18">
        <v>12163633000</v>
      </c>
      <c r="D88" s="18">
        <v>998342807</v>
      </c>
      <c r="E88" s="16">
        <v>1006669841</v>
      </c>
      <c r="F88" s="19">
        <v>2005012648</v>
      </c>
    </row>
    <row r="89" spans="1:6" s="17" customFormat="1" x14ac:dyDescent="0.3">
      <c r="A89" s="11" t="s">
        <v>76</v>
      </c>
      <c r="B89" s="18">
        <v>168367000</v>
      </c>
      <c r="C89" s="18">
        <v>168367000</v>
      </c>
      <c r="D89" s="18">
        <v>3303120</v>
      </c>
      <c r="E89" s="16">
        <v>1494960</v>
      </c>
      <c r="F89" s="19">
        <v>4798080</v>
      </c>
    </row>
    <row r="90" spans="1:6" s="17" customFormat="1" x14ac:dyDescent="0.3">
      <c r="A90" s="11" t="s">
        <v>77</v>
      </c>
      <c r="B90" s="18">
        <v>8065000000</v>
      </c>
      <c r="C90" s="18">
        <v>8065000000</v>
      </c>
      <c r="D90" s="18">
        <v>261114399</v>
      </c>
      <c r="E90" s="16">
        <v>354937795</v>
      </c>
      <c r="F90" s="19">
        <v>616052194</v>
      </c>
    </row>
    <row r="91" spans="1:6" s="17" customFormat="1" x14ac:dyDescent="0.3">
      <c r="A91" s="11" t="s">
        <v>42</v>
      </c>
      <c r="B91" s="18">
        <v>1014000000</v>
      </c>
      <c r="C91" s="18">
        <v>1014000000</v>
      </c>
      <c r="D91" s="18">
        <v>82410297</v>
      </c>
      <c r="E91" s="16">
        <v>77897038</v>
      </c>
      <c r="F91" s="19">
        <v>160307335</v>
      </c>
    </row>
    <row r="92" spans="1:6" s="17" customFormat="1" x14ac:dyDescent="0.3">
      <c r="A92" s="11" t="s">
        <v>43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44</v>
      </c>
      <c r="B93" s="18">
        <v>1223524000</v>
      </c>
      <c r="C93" s="18">
        <v>1223524000</v>
      </c>
      <c r="D93" s="18">
        <v>46670122</v>
      </c>
      <c r="E93" s="16">
        <v>35679280</v>
      </c>
      <c r="F93" s="19">
        <v>82349402</v>
      </c>
    </row>
    <row r="94" spans="1:6" s="17" customFormat="1" x14ac:dyDescent="0.3">
      <c r="A94" s="11" t="s">
        <v>45</v>
      </c>
      <c r="B94" s="18">
        <v>1934000000</v>
      </c>
      <c r="C94" s="18">
        <v>1934000000</v>
      </c>
      <c r="D94" s="18">
        <v>89750050</v>
      </c>
      <c r="E94" s="16">
        <v>13781257</v>
      </c>
      <c r="F94" s="19">
        <v>103531307</v>
      </c>
    </row>
    <row r="95" spans="1:6" s="17" customFormat="1" x14ac:dyDescent="0.3">
      <c r="A95" s="11" t="s">
        <v>59</v>
      </c>
      <c r="B95" s="18">
        <v>7000000</v>
      </c>
      <c r="C95" s="18">
        <v>7000000</v>
      </c>
      <c r="D95" s="18">
        <v>0</v>
      </c>
      <c r="E95" s="16">
        <v>0</v>
      </c>
      <c r="F95" s="19">
        <v>0</v>
      </c>
    </row>
    <row r="96" spans="1:6" s="17" customFormat="1" x14ac:dyDescent="0.3">
      <c r="A96" s="11" t="s">
        <v>46</v>
      </c>
      <c r="B96" s="18">
        <v>4820000</v>
      </c>
      <c r="C96" s="18">
        <v>4820000</v>
      </c>
      <c r="D96" s="18">
        <v>0</v>
      </c>
      <c r="E96" s="16">
        <v>698600</v>
      </c>
      <c r="F96" s="19">
        <v>698600</v>
      </c>
    </row>
    <row r="97" spans="1:6" s="17" customFormat="1" x14ac:dyDescent="0.3">
      <c r="A97" s="11" t="s">
        <v>47</v>
      </c>
      <c r="B97" s="18">
        <v>161000000</v>
      </c>
      <c r="C97" s="18">
        <v>161000000</v>
      </c>
      <c r="D97" s="18">
        <v>1810200</v>
      </c>
      <c r="E97" s="16">
        <v>1029600</v>
      </c>
      <c r="F97" s="19">
        <v>2839800</v>
      </c>
    </row>
    <row r="98" spans="1:6" s="17" customFormat="1" x14ac:dyDescent="0.3">
      <c r="A98" s="11" t="s">
        <v>61</v>
      </c>
      <c r="B98" s="18">
        <v>87000000</v>
      </c>
      <c r="C98" s="18">
        <v>87000000</v>
      </c>
      <c r="D98" s="18">
        <v>16915740</v>
      </c>
      <c r="E98" s="16">
        <v>31512435</v>
      </c>
      <c r="F98" s="19">
        <v>48428175</v>
      </c>
    </row>
    <row r="99" spans="1:6" s="17" customFormat="1" x14ac:dyDescent="0.3">
      <c r="A99" s="11" t="s">
        <v>48</v>
      </c>
      <c r="B99" s="18">
        <v>275000000</v>
      </c>
      <c r="C99" s="18">
        <v>275000000</v>
      </c>
      <c r="D99" s="18">
        <v>3296230</v>
      </c>
      <c r="E99" s="16">
        <v>13697890</v>
      </c>
      <c r="F99" s="19">
        <v>16994120</v>
      </c>
    </row>
    <row r="100" spans="1:6" s="17" customFormat="1" x14ac:dyDescent="0.3">
      <c r="A100" s="11" t="s">
        <v>49</v>
      </c>
      <c r="B100" s="18">
        <v>416000000</v>
      </c>
      <c r="C100" s="18">
        <v>416000000</v>
      </c>
      <c r="D100" s="18">
        <v>0</v>
      </c>
      <c r="E100" s="16">
        <v>23767959</v>
      </c>
      <c r="F100" s="19">
        <v>23767959</v>
      </c>
    </row>
    <row r="101" spans="1:6" s="17" customFormat="1" x14ac:dyDescent="0.3">
      <c r="A101" s="11" t="s">
        <v>78</v>
      </c>
      <c r="B101" s="18">
        <v>1542000000</v>
      </c>
      <c r="C101" s="18">
        <v>1542000000</v>
      </c>
      <c r="D101" s="18">
        <v>0</v>
      </c>
      <c r="E101" s="16">
        <v>138408396</v>
      </c>
      <c r="F101" s="19">
        <v>138408396</v>
      </c>
    </row>
    <row r="102" spans="1:6" s="17" customFormat="1" x14ac:dyDescent="0.3">
      <c r="A102" s="11" t="s">
        <v>79</v>
      </c>
      <c r="B102" s="18">
        <v>27677000</v>
      </c>
      <c r="C102" s="18">
        <v>27677000</v>
      </c>
      <c r="D102" s="18">
        <v>0</v>
      </c>
      <c r="E102" s="16">
        <v>869720</v>
      </c>
      <c r="F102" s="19">
        <v>869720</v>
      </c>
    </row>
    <row r="103" spans="1:6" s="17" customFormat="1" x14ac:dyDescent="0.3">
      <c r="A103" s="11" t="s">
        <v>51</v>
      </c>
      <c r="B103" s="18">
        <v>33707000</v>
      </c>
      <c r="C103" s="18">
        <v>33707000</v>
      </c>
      <c r="D103" s="18">
        <v>3201700</v>
      </c>
      <c r="E103" s="16">
        <v>2689190</v>
      </c>
      <c r="F103" s="19">
        <v>5890890</v>
      </c>
    </row>
    <row r="104" spans="1:6" s="17" customFormat="1" x14ac:dyDescent="0.3">
      <c r="A104" s="11" t="s">
        <v>52</v>
      </c>
      <c r="B104" s="18">
        <v>35218000</v>
      </c>
      <c r="C104" s="18">
        <v>35218000</v>
      </c>
      <c r="D104" s="18">
        <v>0</v>
      </c>
      <c r="E104" s="16">
        <v>0</v>
      </c>
      <c r="F104" s="19">
        <v>0</v>
      </c>
    </row>
    <row r="105" spans="1:6" s="17" customFormat="1" x14ac:dyDescent="0.3">
      <c r="A105" s="11" t="s">
        <v>53</v>
      </c>
      <c r="B105" s="18">
        <v>41661000</v>
      </c>
      <c r="C105" s="18">
        <v>41661000</v>
      </c>
      <c r="D105" s="18">
        <v>1014420</v>
      </c>
      <c r="E105" s="16">
        <v>2393550</v>
      </c>
      <c r="F105" s="19">
        <v>3407970</v>
      </c>
    </row>
    <row r="106" spans="1:6" s="17" customFormat="1" x14ac:dyDescent="0.3">
      <c r="A106" s="11" t="s">
        <v>80</v>
      </c>
      <c r="B106" s="18">
        <v>95693000</v>
      </c>
      <c r="C106" s="18">
        <v>95693000</v>
      </c>
      <c r="D106" s="18">
        <v>183980</v>
      </c>
      <c r="E106" s="16">
        <v>5100160</v>
      </c>
      <c r="F106" s="19">
        <v>5284140</v>
      </c>
    </row>
    <row r="107" spans="1:6" s="17" customFormat="1" x14ac:dyDescent="0.3">
      <c r="A107" s="11" t="s">
        <v>81</v>
      </c>
      <c r="B107" s="18">
        <v>121200000</v>
      </c>
      <c r="C107" s="18">
        <v>121200000</v>
      </c>
      <c r="D107" s="18">
        <v>9900000</v>
      </c>
      <c r="E107" s="16">
        <v>0</v>
      </c>
      <c r="F107" s="19">
        <v>9900000</v>
      </c>
    </row>
    <row r="108" spans="1:6" s="17" customFormat="1" x14ac:dyDescent="0.3">
      <c r="A108" s="11" t="s">
        <v>56</v>
      </c>
      <c r="B108" s="18">
        <v>188900000</v>
      </c>
      <c r="C108" s="18">
        <v>188900000</v>
      </c>
      <c r="D108" s="18">
        <v>5961660</v>
      </c>
      <c r="E108" s="16">
        <v>7412720</v>
      </c>
      <c r="F108" s="19">
        <v>13374380</v>
      </c>
    </row>
    <row r="109" spans="1:6" s="17" customFormat="1" x14ac:dyDescent="0.3">
      <c r="A109" s="11" t="s">
        <v>57</v>
      </c>
      <c r="B109" s="18">
        <v>738000000</v>
      </c>
      <c r="C109" s="18">
        <v>738000000</v>
      </c>
      <c r="D109" s="18">
        <v>0</v>
      </c>
      <c r="E109" s="16">
        <v>0</v>
      </c>
      <c r="F109" s="19">
        <v>0</v>
      </c>
    </row>
    <row r="110" spans="1:6" s="17" customFormat="1" x14ac:dyDescent="0.3">
      <c r="A110" s="11" t="s">
        <v>58</v>
      </c>
      <c r="B110" s="18">
        <v>111000000</v>
      </c>
      <c r="C110" s="18">
        <v>111000000</v>
      </c>
      <c r="D110" s="18">
        <v>0</v>
      </c>
      <c r="E110" s="16">
        <v>0</v>
      </c>
      <c r="F110" s="19">
        <v>0</v>
      </c>
    </row>
    <row r="111" spans="1:6" s="17" customFormat="1" x14ac:dyDescent="0.3">
      <c r="A111" s="11" t="s">
        <v>82</v>
      </c>
      <c r="B111" s="18">
        <v>553000000</v>
      </c>
      <c r="C111" s="18">
        <v>553000000</v>
      </c>
      <c r="D111" s="18">
        <v>13015915</v>
      </c>
      <c r="E111" s="16">
        <v>11872905</v>
      </c>
      <c r="F111" s="19">
        <v>24888820</v>
      </c>
    </row>
    <row r="112" spans="1:6" s="17" customFormat="1" x14ac:dyDescent="0.3">
      <c r="A112" s="11" t="s">
        <v>43</v>
      </c>
      <c r="B112" s="18">
        <v>9400000</v>
      </c>
      <c r="C112" s="18">
        <v>9400000</v>
      </c>
      <c r="D112" s="18">
        <v>0</v>
      </c>
      <c r="E112" s="16">
        <v>0</v>
      </c>
      <c r="F112" s="19">
        <v>0</v>
      </c>
    </row>
    <row r="113" spans="1:6" s="17" customFormat="1" x14ac:dyDescent="0.3">
      <c r="A113" s="11" t="s">
        <v>44</v>
      </c>
      <c r="B113" s="18">
        <v>479741000</v>
      </c>
      <c r="C113" s="18">
        <v>479741000</v>
      </c>
      <c r="D113" s="18">
        <v>11308470</v>
      </c>
      <c r="E113" s="16">
        <v>7571135</v>
      </c>
      <c r="F113" s="19">
        <v>18879605</v>
      </c>
    </row>
    <row r="114" spans="1:6" s="17" customFormat="1" x14ac:dyDescent="0.3">
      <c r="A114" s="11" t="s">
        <v>45</v>
      </c>
      <c r="B114" s="18">
        <v>1200000</v>
      </c>
      <c r="C114" s="18">
        <v>1200000</v>
      </c>
      <c r="D114" s="18">
        <v>0</v>
      </c>
      <c r="E114" s="16">
        <v>0</v>
      </c>
      <c r="F114" s="19">
        <v>0</v>
      </c>
    </row>
    <row r="115" spans="1:6" s="17" customFormat="1" x14ac:dyDescent="0.3">
      <c r="A115" s="11" t="s">
        <v>46</v>
      </c>
      <c r="B115" s="18">
        <v>3750000</v>
      </c>
      <c r="C115" s="18">
        <v>3750000</v>
      </c>
      <c r="D115" s="18">
        <v>0</v>
      </c>
      <c r="E115" s="16">
        <v>670700</v>
      </c>
      <c r="F115" s="19">
        <v>670700</v>
      </c>
    </row>
    <row r="116" spans="1:6" s="17" customFormat="1" x14ac:dyDescent="0.3">
      <c r="A116" s="11" t="s">
        <v>51</v>
      </c>
      <c r="B116" s="18">
        <v>47917000</v>
      </c>
      <c r="C116" s="18">
        <v>47917000</v>
      </c>
      <c r="D116" s="18">
        <v>1313825</v>
      </c>
      <c r="E116" s="16">
        <v>2505300</v>
      </c>
      <c r="F116" s="19">
        <v>3819125</v>
      </c>
    </row>
    <row r="117" spans="1:6" s="17" customFormat="1" x14ac:dyDescent="0.3">
      <c r="A117" s="11" t="s">
        <v>53</v>
      </c>
      <c r="B117" s="18">
        <v>10992000</v>
      </c>
      <c r="C117" s="18">
        <v>10992000</v>
      </c>
      <c r="D117" s="18">
        <v>393620</v>
      </c>
      <c r="E117" s="16">
        <v>1125770</v>
      </c>
      <c r="F117" s="19">
        <v>1519390</v>
      </c>
    </row>
    <row r="118" spans="1:6" s="17" customFormat="1" x14ac:dyDescent="0.3">
      <c r="A118" s="11" t="s">
        <v>83</v>
      </c>
      <c r="B118" s="18">
        <v>1424000000</v>
      </c>
      <c r="C118" s="18">
        <v>1424000000</v>
      </c>
      <c r="D118" s="18">
        <v>38508277</v>
      </c>
      <c r="E118" s="16">
        <v>48973720</v>
      </c>
      <c r="F118" s="19">
        <v>87481997</v>
      </c>
    </row>
    <row r="119" spans="1:6" s="17" customFormat="1" x14ac:dyDescent="0.3">
      <c r="A119" s="11" t="s">
        <v>42</v>
      </c>
      <c r="B119" s="18">
        <v>218708000</v>
      </c>
      <c r="C119" s="18">
        <v>218708000</v>
      </c>
      <c r="D119" s="18">
        <v>20216277</v>
      </c>
      <c r="E119" s="16">
        <v>19827260</v>
      </c>
      <c r="F119" s="19">
        <v>40043537</v>
      </c>
    </row>
    <row r="120" spans="1:6" s="17" customFormat="1" x14ac:dyDescent="0.3">
      <c r="A120" s="11" t="s">
        <v>44</v>
      </c>
      <c r="B120" s="18">
        <v>84744000</v>
      </c>
      <c r="C120" s="18">
        <v>84744000</v>
      </c>
      <c r="D120" s="18">
        <v>0</v>
      </c>
      <c r="E120" s="16">
        <v>0</v>
      </c>
      <c r="F120" s="20">
        <v>0</v>
      </c>
    </row>
    <row r="121" spans="1:6" s="17" customFormat="1" x14ac:dyDescent="0.3">
      <c r="A121" s="11" t="s">
        <v>45</v>
      </c>
      <c r="B121" s="18">
        <v>33115000</v>
      </c>
      <c r="C121" s="18">
        <v>33115000</v>
      </c>
      <c r="D121" s="18">
        <v>72400</v>
      </c>
      <c r="E121" s="16">
        <v>72400</v>
      </c>
      <c r="F121" s="20">
        <v>144800</v>
      </c>
    </row>
    <row r="122" spans="1:6" s="17" customFormat="1" x14ac:dyDescent="0.3">
      <c r="A122" s="11" t="s">
        <v>47</v>
      </c>
      <c r="B122" s="18">
        <v>73200000</v>
      </c>
      <c r="C122" s="18">
        <v>73200000</v>
      </c>
      <c r="D122" s="18">
        <v>0</v>
      </c>
      <c r="E122" s="16">
        <v>9396200</v>
      </c>
      <c r="F122" s="20">
        <v>9396200</v>
      </c>
    </row>
    <row r="123" spans="1:6" s="17" customFormat="1" x14ac:dyDescent="0.3">
      <c r="A123" s="11" t="s">
        <v>78</v>
      </c>
      <c r="B123" s="18">
        <v>317000000</v>
      </c>
      <c r="C123" s="18">
        <v>317000000</v>
      </c>
      <c r="D123" s="18">
        <v>17565830</v>
      </c>
      <c r="E123" s="16">
        <v>17730830</v>
      </c>
      <c r="F123" s="20">
        <v>35296660</v>
      </c>
    </row>
    <row r="124" spans="1:6" s="17" customFormat="1" x14ac:dyDescent="0.3">
      <c r="A124" s="11" t="s">
        <v>53</v>
      </c>
      <c r="B124" s="18">
        <v>806000</v>
      </c>
      <c r="C124" s="18">
        <v>806000</v>
      </c>
      <c r="D124" s="18">
        <v>0</v>
      </c>
      <c r="E124" s="16">
        <v>0</v>
      </c>
      <c r="F124" s="20">
        <v>0</v>
      </c>
    </row>
    <row r="125" spans="1:6" s="17" customFormat="1" x14ac:dyDescent="0.3">
      <c r="A125" s="11" t="s">
        <v>70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56</v>
      </c>
      <c r="B126" s="18">
        <v>41292000</v>
      </c>
      <c r="C126" s="18">
        <v>41292000</v>
      </c>
      <c r="D126" s="18">
        <v>653770</v>
      </c>
      <c r="E126" s="16">
        <v>1947030</v>
      </c>
      <c r="F126" s="20">
        <v>2600800</v>
      </c>
    </row>
    <row r="127" spans="1:6" s="17" customFormat="1" x14ac:dyDescent="0.3">
      <c r="A127" s="11" t="s">
        <v>58</v>
      </c>
      <c r="B127" s="18">
        <v>209135000</v>
      </c>
      <c r="C127" s="18">
        <v>209135000</v>
      </c>
      <c r="D127" s="18">
        <v>0</v>
      </c>
      <c r="E127" s="16">
        <v>0</v>
      </c>
      <c r="F127" s="20">
        <v>0</v>
      </c>
    </row>
    <row r="128" spans="1:6" s="17" customFormat="1" x14ac:dyDescent="0.3">
      <c r="A128" s="11" t="s">
        <v>84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85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86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87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133019000000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88</v>
      </c>
      <c r="B133" s="18">
        <v>133019000000</v>
      </c>
      <c r="C133" s="18">
        <v>133019000000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89</v>
      </c>
      <c r="B134" s="18">
        <v>133019000000</v>
      </c>
      <c r="C134" s="18">
        <v>133019000000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90</v>
      </c>
      <c r="B135" s="18">
        <v>133019000000</v>
      </c>
      <c r="C135" s="18">
        <v>133019000000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91</v>
      </c>
      <c r="B136" s="22">
        <v>116000000</v>
      </c>
      <c r="C136" s="22">
        <v>116000000</v>
      </c>
      <c r="D136" s="22">
        <v>0</v>
      </c>
      <c r="E136" s="22">
        <v>17678800</v>
      </c>
      <c r="F136" s="23">
        <v>17678800</v>
      </c>
    </row>
    <row r="137" spans="1:6" s="17" customFormat="1" x14ac:dyDescent="0.3">
      <c r="A137" s="21" t="s">
        <v>92</v>
      </c>
      <c r="B137" s="22">
        <v>116000000</v>
      </c>
      <c r="C137" s="22">
        <v>116000000</v>
      </c>
      <c r="D137" s="22">
        <v>0</v>
      </c>
      <c r="E137" s="22">
        <v>17678800</v>
      </c>
      <c r="F137" s="23">
        <v>17678800</v>
      </c>
    </row>
    <row r="138" spans="1:6" s="17" customFormat="1" x14ac:dyDescent="0.3">
      <c r="A138" s="21" t="s">
        <v>93</v>
      </c>
      <c r="B138" s="22">
        <v>116000000</v>
      </c>
      <c r="C138" s="22">
        <v>116000000</v>
      </c>
      <c r="D138" s="22">
        <v>0</v>
      </c>
      <c r="E138" s="22">
        <v>17678800</v>
      </c>
      <c r="F138" s="23">
        <v>17678800</v>
      </c>
    </row>
    <row r="139" spans="1:6" s="17" customFormat="1" x14ac:dyDescent="0.3">
      <c r="A139" s="21" t="s">
        <v>50</v>
      </c>
      <c r="B139" s="22">
        <v>116000000</v>
      </c>
      <c r="C139" s="22">
        <v>116000000</v>
      </c>
      <c r="D139" s="22">
        <v>0</v>
      </c>
      <c r="E139" s="22">
        <v>17678800</v>
      </c>
      <c r="F139" s="23">
        <v>17678800</v>
      </c>
    </row>
    <row r="140" spans="1:6" s="17" customFormat="1" x14ac:dyDescent="0.3">
      <c r="A140" s="24" t="s">
        <v>94</v>
      </c>
      <c r="B140" s="25">
        <v>524103000000</v>
      </c>
      <c r="C140" s="25">
        <v>524103000000</v>
      </c>
      <c r="D140" s="25">
        <v>3664410619</v>
      </c>
      <c r="E140" s="25">
        <v>70957255112</v>
      </c>
      <c r="F140" s="25">
        <v>74621665731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2022-02-28T01:53:45Z</dcterms:modified>
</cp:coreProperties>
</file>