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<sst xmlns="http://schemas.openxmlformats.org/spreadsheetml/2006/main" count="186" uniqueCount="96">
  <si>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</si>
  <si>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</si>
  <si>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</si>
  <si>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</si>
  <si>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</si>
  <si>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</si>
  <si>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</si>
  <si>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</si>
  <si>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</si>
  <si>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</si>
  <si>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</si>
  <si>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</si>
  <si>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</si>
  <si>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</si>
  <si>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</si>
  <si>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</si>
  <si>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</si>
  <si>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</si>
  <si>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</si>
  <si>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</si>
  <si>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</si>
  <si>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</si>
  <si>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</si>
  <si>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</si>
  <si>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</si>
  <si>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</si>
  <si>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</si>
  <si>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</si>
  <si>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</si>
  <si>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</si>
  <si>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</si>
  <si>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</si>
  <si>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</si>
  <si>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</si>
  <si>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</si>
  <si>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</si>
  <si>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</si>
  <si>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</si>
  <si>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</si>
  <si>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</si>
  <si>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</si>
  <si>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</si>
  <si>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</si>
  <si>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</si>
  <si>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</si>
  <si>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</si>
  <si>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</si>
  <si>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</si>
  <si>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</si>
  <si>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</si>
  <si>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</si>
  <si>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</si>
  <si>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</si>
  <si>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</si>
  <si>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</si>
  <si>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</si>
  <si>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</si>
  <si>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</si>
  <si>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</si>
  <si>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</si>
  <si>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</si>
  <si>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</si>
  <si>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</si>
  <si>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</si>
  <si>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</si>
  <si>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</si>
  <si>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</si>
  <si>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</si>
  <si>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</si>
  <si>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</si>
  <si>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</si>
  <si>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</si>
  <si>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</si>
  <si>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</si>
  <si>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</si>
  <si>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</si>
  <si>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</si>
  <si>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</si>
  <si>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</si>
  <si>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</si>
  <si>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</si>
  <si>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</si>
  <si>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</si>
  <si>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</si>
  <si>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</si>
  <si>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</si>
  <si>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</si>
  <si>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</si>
  <si>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</si>
  <si>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</si>
  <si>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</si>
  <si>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</si>
  <si>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</si>
  <si>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</si>
  <si>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11월</t>
    <phoneticPr fontId="4" type="noConversion"/>
  </si>
  <si>
    <t xml:space="preserve">    지원심의평가제도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</si>
</sst>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9" fillId="0" borderId="5" xfId="2" applyFont="1" applyFill="1" applyBorder="1" applyAlignment="1">
      <alignment horizontal="left"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A31" sqref="A31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7" t="s">
        <v>5</v>
      </c>
      <c r="F3" s="37"/>
      <c r="G3" s="37"/>
      <c r="H3" s="37"/>
      <c r="I3" s="37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3" t="s">
        <v>88</v>
      </c>
      <c r="B4" s="34" t="s">
        <v>94</v>
      </c>
      <c r="C4" s="35" t="s">
        <v>93</v>
      </c>
      <c r="D4" s="35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47879774923</v>
      </c>
      <c r="M4" s="22">
        <f t="shared" si="0"/>
        <v>388350201091</v>
      </c>
      <c r="N4" s="22">
        <f t="shared" si="0"/>
        <v>388350201091</v>
      </c>
    </row>
    <row r="5" spans="1:16" x14ac:dyDescent="0.3">
      <c r="A5" s="33"/>
      <c r="B5" s="34"/>
      <c r="C5" s="35"/>
      <c r="D5" s="35"/>
      <c r="E5" s="28"/>
      <c r="F5" s="31" t="s">
        <v>23</v>
      </c>
      <c r="G5" s="32"/>
      <c r="H5" s="32"/>
      <c r="I5" s="32"/>
      <c r="J5" s="22">
        <f>J6+J18</f>
        <v>402480000000</v>
      </c>
      <c r="K5" s="22">
        <f>K6+K18</f>
        <v>405480000000</v>
      </c>
      <c r="L5" s="22">
        <f t="shared" ref="L5:M5" si="1">L6+L18</f>
        <v>46256210605</v>
      </c>
      <c r="M5" s="22">
        <f t="shared" si="1"/>
        <v>371452495914</v>
      </c>
      <c r="N5" s="22">
        <f>N6+N18</f>
        <v>371452495914</v>
      </c>
    </row>
    <row r="6" spans="1:16" x14ac:dyDescent="0.3">
      <c r="A6" s="33"/>
      <c r="B6" s="34"/>
      <c r="C6" s="35"/>
      <c r="D6" s="35"/>
      <c r="E6" s="29"/>
      <c r="F6" s="28"/>
      <c r="G6" s="31" t="s">
        <v>91</v>
      </c>
      <c r="H6" s="32"/>
      <c r="I6" s="32"/>
      <c r="J6" s="22">
        <f>J15+J7+J12</f>
        <v>384585000000</v>
      </c>
      <c r="K6" s="22">
        <f>K15+K7+K12</f>
        <v>387585000000</v>
      </c>
      <c r="L6" s="22">
        <f t="shared" ref="L6:M6" si="2">L15+L7+L12</f>
        <v>46256210605</v>
      </c>
      <c r="M6" s="22">
        <f t="shared" si="2"/>
        <v>371452495914</v>
      </c>
      <c r="N6" s="22">
        <f>N15+N7+N12</f>
        <v>371452495914</v>
      </c>
    </row>
    <row r="7" spans="1:16" x14ac:dyDescent="0.3">
      <c r="A7" s="33"/>
      <c r="B7" s="34"/>
      <c r="C7" s="35"/>
      <c r="D7" s="35"/>
      <c r="E7" s="29"/>
      <c r="F7" s="29"/>
      <c r="G7" s="28"/>
      <c r="H7" s="31" t="s">
        <v>12</v>
      </c>
      <c r="I7" s="32"/>
      <c r="J7" s="22">
        <f>SUM(J8:J11)</f>
        <v>103360000000</v>
      </c>
      <c r="K7" s="22">
        <f>SUM(K8:K11)</f>
        <v>106360000000</v>
      </c>
      <c r="L7" s="22">
        <f>SUM(L8:L11)</f>
        <v>8367699320</v>
      </c>
      <c r="M7" s="22">
        <f t="shared" ref="M7:N7" si="3">SUM(M8:M11)</f>
        <v>95392064063</v>
      </c>
      <c r="N7" s="22">
        <f t="shared" si="3"/>
        <v>95392064063</v>
      </c>
      <c r="O7" s="7"/>
      <c r="P7" s="6"/>
    </row>
    <row r="8" spans="1:16" x14ac:dyDescent="0.3">
      <c r="A8" s="33"/>
      <c r="B8" s="34"/>
      <c r="C8" s="35"/>
      <c r="D8" s="35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3846641891</v>
      </c>
      <c r="M8" s="23">
        <f>VLOOKUP(I8,Sheet1!$A$1:$F$138,6,0)</f>
        <v>43740904493</v>
      </c>
      <c r="N8" s="23">
        <f>M8</f>
        <v>43740904493</v>
      </c>
    </row>
    <row r="9" spans="1:16" x14ac:dyDescent="0.3">
      <c r="A9" s="33"/>
      <c r="B9" s="34"/>
      <c r="C9" s="35"/>
      <c r="D9" s="35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1521057429</v>
      </c>
      <c r="M9" s="23">
        <f>VLOOKUP(I9,Sheet1!$A$1:$F$138,6,0)</f>
        <v>29564159570</v>
      </c>
      <c r="N9" s="23">
        <f t="shared" ref="N9:N17" si="4">M9</f>
        <v>29564159570</v>
      </c>
    </row>
    <row r="10" spans="1:16" x14ac:dyDescent="0.3">
      <c r="A10" s="33"/>
      <c r="B10" s="34"/>
      <c r="C10" s="35"/>
      <c r="D10" s="35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21000000000</v>
      </c>
      <c r="L10" s="23">
        <f>VLOOKUP(I10,Sheet1!$A$1:$F$138,5,0)</f>
        <v>3000000000</v>
      </c>
      <c r="M10" s="23">
        <f>VLOOKUP(I10,Sheet1!$A$1:$F$138,6,0)</f>
        <v>21000000000</v>
      </c>
      <c r="N10" s="23">
        <f t="shared" si="4"/>
        <v>21000000000</v>
      </c>
    </row>
    <row r="11" spans="1:16" x14ac:dyDescent="0.3">
      <c r="A11" s="33"/>
      <c r="B11" s="34"/>
      <c r="C11" s="35"/>
      <c r="D11" s="35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1087000000</v>
      </c>
      <c r="N11" s="23">
        <f t="shared" si="4"/>
        <v>1087000000</v>
      </c>
    </row>
    <row r="12" spans="1:16" x14ac:dyDescent="0.3">
      <c r="A12" s="33"/>
      <c r="B12" s="34"/>
      <c r="C12" s="35"/>
      <c r="D12" s="35"/>
      <c r="E12" s="29"/>
      <c r="F12" s="29"/>
      <c r="G12" s="29"/>
      <c r="H12" s="31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523475991</v>
      </c>
      <c r="M12" s="22">
        <f t="shared" si="5"/>
        <v>10188975086</v>
      </c>
      <c r="N12" s="22">
        <f>SUM(N13:N14)</f>
        <v>10188975086</v>
      </c>
    </row>
    <row r="13" spans="1:16" x14ac:dyDescent="0.3">
      <c r="A13" s="33"/>
      <c r="B13" s="34"/>
      <c r="C13" s="35"/>
      <c r="D13" s="35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263075991</v>
      </c>
      <c r="M13" s="23">
        <f>VLOOKUP(I13,Sheet1!$A$1:$F$138,6,0)</f>
        <v>3105975086</v>
      </c>
      <c r="N13" s="23">
        <f t="shared" si="4"/>
        <v>3105975086</v>
      </c>
    </row>
    <row r="14" spans="1:16" x14ac:dyDescent="0.3">
      <c r="A14" s="33"/>
      <c r="B14" s="34"/>
      <c r="C14" s="35"/>
      <c r="D14" s="35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260400000</v>
      </c>
      <c r="M14" s="23">
        <f>VLOOKUP(I14,Sheet1!$A$1:$F$138,6,0)</f>
        <v>7083000000</v>
      </c>
      <c r="N14" s="23">
        <f t="shared" si="4"/>
        <v>7083000000</v>
      </c>
    </row>
    <row r="15" spans="1:16" x14ac:dyDescent="0.3">
      <c r="A15" s="33"/>
      <c r="B15" s="34"/>
      <c r="C15" s="35"/>
      <c r="D15" s="35"/>
      <c r="E15" s="29"/>
      <c r="F15" s="29"/>
      <c r="G15" s="29"/>
      <c r="H15" s="31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37365035294</v>
      </c>
      <c r="M15" s="22">
        <f t="shared" ref="M15" si="6">SUM(M16:M17)</f>
        <v>265871456765</v>
      </c>
      <c r="N15" s="22">
        <f>SUM(N16:N17)</f>
        <v>265871456765</v>
      </c>
    </row>
    <row r="16" spans="1:16" x14ac:dyDescent="0.3">
      <c r="A16" s="33"/>
      <c r="B16" s="34"/>
      <c r="C16" s="35"/>
      <c r="D16" s="35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1160079821</v>
      </c>
      <c r="M16" s="23">
        <f>VLOOKUP(I16,Sheet1!$A$1:$F$138,6,0)</f>
        <v>19125535919</v>
      </c>
      <c r="N16" s="23">
        <f t="shared" si="4"/>
        <v>19125535919</v>
      </c>
    </row>
    <row r="17" spans="1:14" x14ac:dyDescent="0.3">
      <c r="A17" s="33"/>
      <c r="B17" s="34"/>
      <c r="C17" s="35"/>
      <c r="D17" s="35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36204955473</v>
      </c>
      <c r="M17" s="23">
        <f>VLOOKUP(I17,Sheet1!$A$1:$F$138,6,0)</f>
        <v>246745920846</v>
      </c>
      <c r="N17" s="23">
        <f t="shared" si="4"/>
        <v>246745920846</v>
      </c>
    </row>
    <row r="18" spans="1:14" x14ac:dyDescent="0.3">
      <c r="A18" s="33"/>
      <c r="B18" s="34"/>
      <c r="C18" s="35"/>
      <c r="D18" s="35"/>
      <c r="E18" s="29"/>
      <c r="F18" s="29"/>
      <c r="G18" s="31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3"/>
      <c r="B19" s="34"/>
      <c r="C19" s="35"/>
      <c r="D19" s="35"/>
      <c r="E19" s="29"/>
      <c r="F19" s="29"/>
      <c r="G19" s="28"/>
      <c r="H19" s="31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3"/>
      <c r="B20" s="34"/>
      <c r="C20" s="35"/>
      <c r="D20" s="35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3"/>
      <c r="B21" s="34"/>
      <c r="C21" s="35"/>
      <c r="D21" s="35"/>
      <c r="E21" s="29"/>
      <c r="F21" s="31" t="s">
        <v>17</v>
      </c>
      <c r="G21" s="32"/>
      <c r="H21" s="32"/>
      <c r="I21" s="32"/>
      <c r="J21" s="22">
        <f>J22+J28</f>
        <v>137157000000</v>
      </c>
      <c r="K21" s="22">
        <f>K22+K28</f>
        <v>134157000000</v>
      </c>
      <c r="L21" s="22">
        <f>L22+L28</f>
        <v>1623564318</v>
      </c>
      <c r="M21" s="22">
        <f>M22+M28</f>
        <v>16897705177</v>
      </c>
      <c r="N21" s="22">
        <f>N22+N28</f>
        <v>16897705177</v>
      </c>
    </row>
    <row r="22" spans="1:14" x14ac:dyDescent="0.3">
      <c r="A22" s="33"/>
      <c r="B22" s="34"/>
      <c r="C22" s="35"/>
      <c r="D22" s="35"/>
      <c r="E22" s="29"/>
      <c r="F22" s="28"/>
      <c r="G22" s="31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1623564318</v>
      </c>
      <c r="M22" s="22">
        <f t="shared" si="10"/>
        <v>16897705177</v>
      </c>
      <c r="N22" s="22">
        <f>N23</f>
        <v>16897705177</v>
      </c>
    </row>
    <row r="23" spans="1:14" x14ac:dyDescent="0.3">
      <c r="A23" s="33"/>
      <c r="B23" s="34"/>
      <c r="C23" s="35"/>
      <c r="D23" s="35"/>
      <c r="E23" s="29"/>
      <c r="F23" s="29"/>
      <c r="G23" s="28"/>
      <c r="H23" s="31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1623564318</v>
      </c>
      <c r="M23" s="22">
        <f t="shared" si="11"/>
        <v>16897705177</v>
      </c>
      <c r="N23" s="22">
        <f>SUM(N24:N27)</f>
        <v>16897705177</v>
      </c>
    </row>
    <row r="24" spans="1:14" x14ac:dyDescent="0.3">
      <c r="A24" s="33"/>
      <c r="B24" s="34"/>
      <c r="C24" s="35"/>
      <c r="D24" s="35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807512788</v>
      </c>
      <c r="M24" s="23">
        <f>VLOOKUP("    인건비",Sheet1!$A$1:$F$138,6,0)</f>
        <v>10037090386</v>
      </c>
      <c r="N24" s="23">
        <f t="shared" ref="N24:N27" si="12">M24</f>
        <v>10037090386</v>
      </c>
    </row>
    <row r="25" spans="1:14" x14ac:dyDescent="0.3">
      <c r="A25" s="33"/>
      <c r="B25" s="34"/>
      <c r="C25" s="35"/>
      <c r="D25" s="35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640853482</v>
      </c>
      <c r="M25" s="23">
        <f>VLOOKUP("    기관운영비",Sheet1!$A$1:$F$138,6,0)</f>
        <v>5510584018</v>
      </c>
      <c r="N25" s="23">
        <f t="shared" si="12"/>
        <v>5510584018</v>
      </c>
    </row>
    <row r="26" spans="1:14" x14ac:dyDescent="0.3">
      <c r="A26" s="33"/>
      <c r="B26" s="34"/>
      <c r="C26" s="35"/>
      <c r="D26" s="35"/>
      <c r="E26" s="29"/>
      <c r="F26" s="29"/>
      <c r="G26" s="29"/>
      <c r="H26" s="26"/>
      <c r="I26" s="23" t="s">
        <v>95</v>
      </c>
      <c r="J26" s="23">
        <f>Sheet1!B113</f>
        <v>362000000</v>
      </c>
      <c r="K26" s="23">
        <f>Sheet1!C113</f>
        <v>362000000</v>
      </c>
      <c r="L26" s="23">
        <f>VLOOKUP(I26,Sheet1!$A$1:$F$138,5,0)</f>
        <v>5208750</v>
      </c>
      <c r="M26" s="23">
        <f>VLOOKUP(I26,Sheet1!$A$1:$F$138,6,0)</f>
        <v>216909297</v>
      </c>
      <c r="N26" s="23">
        <f t="shared" si="12"/>
        <v>216909297</v>
      </c>
    </row>
    <row r="27" spans="1:14" x14ac:dyDescent="0.3">
      <c r="A27" s="33"/>
      <c r="B27" s="34"/>
      <c r="C27" s="35"/>
      <c r="D27" s="35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169989298</v>
      </c>
      <c r="M27" s="23">
        <f>VLOOKUP(I27,Sheet1!$A$1:$F$138,6,0)</f>
        <v>1133121476</v>
      </c>
      <c r="N27" s="23">
        <f t="shared" si="12"/>
        <v>1133121476</v>
      </c>
    </row>
    <row r="28" spans="1:14" x14ac:dyDescent="0.3">
      <c r="A28" s="33"/>
      <c r="B28" s="34"/>
      <c r="C28" s="35"/>
      <c r="D28" s="35"/>
      <c r="E28" s="29"/>
      <c r="F28" s="29"/>
      <c r="G28" s="36" t="s">
        <v>22</v>
      </c>
      <c r="H28" s="32"/>
      <c r="I28" s="32"/>
      <c r="J28" s="22">
        <f t="shared" ref="J28:M29" si="13">J29</f>
        <v>113875000000</v>
      </c>
      <c r="K28" s="22">
        <f t="shared" si="13"/>
        <v>110875000000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3"/>
      <c r="B29" s="34"/>
      <c r="C29" s="35"/>
      <c r="D29" s="35"/>
      <c r="E29" s="29"/>
      <c r="F29" s="29"/>
      <c r="G29" s="28"/>
      <c r="H29" s="31" t="s">
        <v>83</v>
      </c>
      <c r="I29" s="32"/>
      <c r="J29" s="22">
        <f t="shared" si="13"/>
        <v>113875000000</v>
      </c>
      <c r="K29" s="22">
        <f t="shared" si="13"/>
        <v>110875000000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3"/>
      <c r="B30" s="34"/>
      <c r="C30" s="35"/>
      <c r="D30" s="35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110875000000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E16" sqref="E16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1" max="231" width="29.625" customWidth="1"/>
    <col min="232" max="233" width="12.75" bestFit="1" customWidth="1"/>
    <col min="234" max="245" width="12.625" customWidth="1"/>
    <col min="246" max="246" width="15.5" customWidth="1"/>
    <col min="247" max="247" width="12.625" customWidth="1"/>
    <col min="248" max="248" width="11.875" bestFit="1" customWidth="1"/>
    <col min="249" max="249" width="13.125" bestFit="1" customWidth="1"/>
    <col min="250" max="251" width="12.75" bestFit="1" customWidth="1"/>
    <col min="252" max="252" width="12.75" customWidth="1"/>
    <col min="253" max="253" width="12.75" bestFit="1" customWidth="1"/>
    <col min="254" max="254" width="13.125" bestFit="1" customWidth="1"/>
    <col min="255" max="255" width="12.75" bestFit="1" customWidth="1"/>
    <col min="256" max="256" width="12.75" customWidth="1"/>
    <col min="257" max="258" width="12.75" bestFit="1" customWidth="1"/>
    <col min="487" max="487" width="29.625" customWidth="1"/>
    <col min="488" max="489" width="12.75" bestFit="1" customWidth="1"/>
    <col min="490" max="501" width="12.625" customWidth="1"/>
    <col min="502" max="502" width="15.5" customWidth="1"/>
    <col min="503" max="503" width="12.625" customWidth="1"/>
    <col min="504" max="504" width="11.875" bestFit="1" customWidth="1"/>
    <col min="505" max="505" width="13.125" bestFit="1" customWidth="1"/>
    <col min="506" max="507" width="12.75" bestFit="1" customWidth="1"/>
    <col min="508" max="508" width="12.75" customWidth="1"/>
    <col min="509" max="509" width="12.75" bestFit="1" customWidth="1"/>
    <col min="510" max="510" width="13.125" bestFit="1" customWidth="1"/>
    <col min="511" max="511" width="12.75" bestFit="1" customWidth="1"/>
    <col min="512" max="512" width="12.75" customWidth="1"/>
    <col min="513" max="514" width="12.75" bestFit="1" customWidth="1"/>
    <col min="743" max="743" width="29.625" customWidth="1"/>
    <col min="744" max="745" width="12.75" bestFit="1" customWidth="1"/>
    <col min="746" max="757" width="12.625" customWidth="1"/>
    <col min="758" max="758" width="15.5" customWidth="1"/>
    <col min="759" max="759" width="12.625" customWidth="1"/>
    <col min="760" max="760" width="11.875" bestFit="1" customWidth="1"/>
    <col min="761" max="761" width="13.125" bestFit="1" customWidth="1"/>
    <col min="762" max="763" width="12.75" bestFit="1" customWidth="1"/>
    <col min="764" max="764" width="12.75" customWidth="1"/>
    <col min="765" max="765" width="12.75" bestFit="1" customWidth="1"/>
    <col min="766" max="766" width="13.125" bestFit="1" customWidth="1"/>
    <col min="767" max="767" width="12.75" bestFit="1" customWidth="1"/>
    <col min="768" max="768" width="12.75" customWidth="1"/>
    <col min="769" max="770" width="12.75" bestFit="1" customWidth="1"/>
    <col min="999" max="999" width="29.625" customWidth="1"/>
    <col min="1000" max="1001" width="12.75" bestFit="1" customWidth="1"/>
    <col min="1002" max="1013" width="12.625" customWidth="1"/>
    <col min="1014" max="1014" width="15.5" customWidth="1"/>
    <col min="1015" max="1015" width="12.625" customWidth="1"/>
    <col min="1016" max="1016" width="11.875" bestFit="1" customWidth="1"/>
    <col min="1017" max="1017" width="13.125" bestFit="1" customWidth="1"/>
    <col min="1018" max="1019" width="12.75" bestFit="1" customWidth="1"/>
    <col min="1020" max="1020" width="12.75" customWidth="1"/>
    <col min="1021" max="1021" width="12.75" bestFit="1" customWidth="1"/>
    <col min="1022" max="1022" width="13.125" bestFit="1" customWidth="1"/>
    <col min="1023" max="1023" width="12.75" bestFit="1" customWidth="1"/>
    <col min="1024" max="1024" width="12.75" customWidth="1"/>
    <col min="1025" max="1026" width="12.75" bestFit="1" customWidth="1"/>
    <col min="1255" max="1255" width="29.625" customWidth="1"/>
    <col min="1256" max="1257" width="12.75" bestFit="1" customWidth="1"/>
    <col min="1258" max="1269" width="12.625" customWidth="1"/>
    <col min="1270" max="1270" width="15.5" customWidth="1"/>
    <col min="1271" max="1271" width="12.625" customWidth="1"/>
    <col min="1272" max="1272" width="11.875" bestFit="1" customWidth="1"/>
    <col min="1273" max="1273" width="13.125" bestFit="1" customWidth="1"/>
    <col min="1274" max="1275" width="12.75" bestFit="1" customWidth="1"/>
    <col min="1276" max="1276" width="12.75" customWidth="1"/>
    <col min="1277" max="1277" width="12.75" bestFit="1" customWidth="1"/>
    <col min="1278" max="1278" width="13.125" bestFit="1" customWidth="1"/>
    <col min="1279" max="1279" width="12.75" bestFit="1" customWidth="1"/>
    <col min="1280" max="1280" width="12.75" customWidth="1"/>
    <col min="1281" max="1282" width="12.75" bestFit="1" customWidth="1"/>
    <col min="1511" max="1511" width="29.625" customWidth="1"/>
    <col min="1512" max="1513" width="12.75" bestFit="1" customWidth="1"/>
    <col min="1514" max="1525" width="12.625" customWidth="1"/>
    <col min="1526" max="1526" width="15.5" customWidth="1"/>
    <col min="1527" max="1527" width="12.625" customWidth="1"/>
    <col min="1528" max="1528" width="11.875" bestFit="1" customWidth="1"/>
    <col min="1529" max="1529" width="13.125" bestFit="1" customWidth="1"/>
    <col min="1530" max="1531" width="12.75" bestFit="1" customWidth="1"/>
    <col min="1532" max="1532" width="12.75" customWidth="1"/>
    <col min="1533" max="1533" width="12.75" bestFit="1" customWidth="1"/>
    <col min="1534" max="1534" width="13.125" bestFit="1" customWidth="1"/>
    <col min="1535" max="1535" width="12.75" bestFit="1" customWidth="1"/>
    <col min="1536" max="1536" width="12.75" customWidth="1"/>
    <col min="1537" max="1538" width="12.75" bestFit="1" customWidth="1"/>
    <col min="1767" max="1767" width="29.625" customWidth="1"/>
    <col min="1768" max="1769" width="12.75" bestFit="1" customWidth="1"/>
    <col min="1770" max="1781" width="12.625" customWidth="1"/>
    <col min="1782" max="1782" width="15.5" customWidth="1"/>
    <col min="1783" max="1783" width="12.625" customWidth="1"/>
    <col min="1784" max="1784" width="11.875" bestFit="1" customWidth="1"/>
    <col min="1785" max="1785" width="13.125" bestFit="1" customWidth="1"/>
    <col min="1786" max="1787" width="12.75" bestFit="1" customWidth="1"/>
    <col min="1788" max="1788" width="12.75" customWidth="1"/>
    <col min="1789" max="1789" width="12.75" bestFit="1" customWidth="1"/>
    <col min="1790" max="1790" width="13.125" bestFit="1" customWidth="1"/>
    <col min="1791" max="1791" width="12.75" bestFit="1" customWidth="1"/>
    <col min="1792" max="1792" width="12.75" customWidth="1"/>
    <col min="1793" max="1794" width="12.75" bestFit="1" customWidth="1"/>
    <col min="2023" max="2023" width="29.625" customWidth="1"/>
    <col min="2024" max="2025" width="12.75" bestFit="1" customWidth="1"/>
    <col min="2026" max="2037" width="12.625" customWidth="1"/>
    <col min="2038" max="2038" width="15.5" customWidth="1"/>
    <col min="2039" max="2039" width="12.625" customWidth="1"/>
    <col min="2040" max="2040" width="11.875" bestFit="1" customWidth="1"/>
    <col min="2041" max="2041" width="13.125" bestFit="1" customWidth="1"/>
    <col min="2042" max="2043" width="12.75" bestFit="1" customWidth="1"/>
    <col min="2044" max="2044" width="12.75" customWidth="1"/>
    <col min="2045" max="2045" width="12.75" bestFit="1" customWidth="1"/>
    <col min="2046" max="2046" width="13.125" bestFit="1" customWidth="1"/>
    <col min="2047" max="2047" width="12.75" bestFit="1" customWidth="1"/>
    <col min="2048" max="2048" width="12.75" customWidth="1"/>
    <col min="2049" max="2050" width="12.75" bestFit="1" customWidth="1"/>
    <col min="2279" max="2279" width="29.625" customWidth="1"/>
    <col min="2280" max="2281" width="12.75" bestFit="1" customWidth="1"/>
    <col min="2282" max="2293" width="12.625" customWidth="1"/>
    <col min="2294" max="2294" width="15.5" customWidth="1"/>
    <col min="2295" max="2295" width="12.625" customWidth="1"/>
    <col min="2296" max="2296" width="11.875" bestFit="1" customWidth="1"/>
    <col min="2297" max="2297" width="13.125" bestFit="1" customWidth="1"/>
    <col min="2298" max="2299" width="12.75" bestFit="1" customWidth="1"/>
    <col min="2300" max="2300" width="12.75" customWidth="1"/>
    <col min="2301" max="2301" width="12.75" bestFit="1" customWidth="1"/>
    <col min="2302" max="2302" width="13.125" bestFit="1" customWidth="1"/>
    <col min="2303" max="2303" width="12.75" bestFit="1" customWidth="1"/>
    <col min="2304" max="2304" width="12.75" customWidth="1"/>
    <col min="2305" max="2306" width="12.75" bestFit="1" customWidth="1"/>
    <col min="2535" max="2535" width="29.625" customWidth="1"/>
    <col min="2536" max="2537" width="12.75" bestFit="1" customWidth="1"/>
    <col min="2538" max="2549" width="12.625" customWidth="1"/>
    <col min="2550" max="2550" width="15.5" customWidth="1"/>
    <col min="2551" max="2551" width="12.625" customWidth="1"/>
    <col min="2552" max="2552" width="11.875" bestFit="1" customWidth="1"/>
    <col min="2553" max="2553" width="13.125" bestFit="1" customWidth="1"/>
    <col min="2554" max="2555" width="12.75" bestFit="1" customWidth="1"/>
    <col min="2556" max="2556" width="12.75" customWidth="1"/>
    <col min="2557" max="2557" width="12.75" bestFit="1" customWidth="1"/>
    <col min="2558" max="2558" width="13.125" bestFit="1" customWidth="1"/>
    <col min="2559" max="2559" width="12.75" bestFit="1" customWidth="1"/>
    <col min="2560" max="2560" width="12.75" customWidth="1"/>
    <col min="2561" max="2562" width="12.75" bestFit="1" customWidth="1"/>
    <col min="2791" max="2791" width="29.625" customWidth="1"/>
    <col min="2792" max="2793" width="12.75" bestFit="1" customWidth="1"/>
    <col min="2794" max="2805" width="12.625" customWidth="1"/>
    <col min="2806" max="2806" width="15.5" customWidth="1"/>
    <col min="2807" max="2807" width="12.625" customWidth="1"/>
    <col min="2808" max="2808" width="11.875" bestFit="1" customWidth="1"/>
    <col min="2809" max="2809" width="13.125" bestFit="1" customWidth="1"/>
    <col min="2810" max="2811" width="12.75" bestFit="1" customWidth="1"/>
    <col min="2812" max="2812" width="12.75" customWidth="1"/>
    <col min="2813" max="2813" width="12.75" bestFit="1" customWidth="1"/>
    <col min="2814" max="2814" width="13.125" bestFit="1" customWidth="1"/>
    <col min="2815" max="2815" width="12.75" bestFit="1" customWidth="1"/>
    <col min="2816" max="2816" width="12.75" customWidth="1"/>
    <col min="2817" max="2818" width="12.75" bestFit="1" customWidth="1"/>
    <col min="3047" max="3047" width="29.625" customWidth="1"/>
    <col min="3048" max="3049" width="12.75" bestFit="1" customWidth="1"/>
    <col min="3050" max="3061" width="12.625" customWidth="1"/>
    <col min="3062" max="3062" width="15.5" customWidth="1"/>
    <col min="3063" max="3063" width="12.625" customWidth="1"/>
    <col min="3064" max="3064" width="11.875" bestFit="1" customWidth="1"/>
    <col min="3065" max="3065" width="13.125" bestFit="1" customWidth="1"/>
    <col min="3066" max="3067" width="12.75" bestFit="1" customWidth="1"/>
    <col min="3068" max="3068" width="12.75" customWidth="1"/>
    <col min="3069" max="3069" width="12.75" bestFit="1" customWidth="1"/>
    <col min="3070" max="3070" width="13.125" bestFit="1" customWidth="1"/>
    <col min="3071" max="3071" width="12.75" bestFit="1" customWidth="1"/>
    <col min="3072" max="3072" width="12.75" customWidth="1"/>
    <col min="3073" max="3074" width="12.75" bestFit="1" customWidth="1"/>
    <col min="3303" max="3303" width="29.625" customWidth="1"/>
    <col min="3304" max="3305" width="12.75" bestFit="1" customWidth="1"/>
    <col min="3306" max="3317" width="12.625" customWidth="1"/>
    <col min="3318" max="3318" width="15.5" customWidth="1"/>
    <col min="3319" max="3319" width="12.625" customWidth="1"/>
    <col min="3320" max="3320" width="11.875" bestFit="1" customWidth="1"/>
    <col min="3321" max="3321" width="13.125" bestFit="1" customWidth="1"/>
    <col min="3322" max="3323" width="12.75" bestFit="1" customWidth="1"/>
    <col min="3324" max="3324" width="12.75" customWidth="1"/>
    <col min="3325" max="3325" width="12.75" bestFit="1" customWidth="1"/>
    <col min="3326" max="3326" width="13.125" bestFit="1" customWidth="1"/>
    <col min="3327" max="3327" width="12.75" bestFit="1" customWidth="1"/>
    <col min="3328" max="3328" width="12.75" customWidth="1"/>
    <col min="3329" max="3330" width="12.75" bestFit="1" customWidth="1"/>
    <col min="3559" max="3559" width="29.625" customWidth="1"/>
    <col min="3560" max="3561" width="12.75" bestFit="1" customWidth="1"/>
    <col min="3562" max="3573" width="12.625" customWidth="1"/>
    <col min="3574" max="3574" width="15.5" customWidth="1"/>
    <col min="3575" max="3575" width="12.625" customWidth="1"/>
    <col min="3576" max="3576" width="11.875" bestFit="1" customWidth="1"/>
    <col min="3577" max="3577" width="13.125" bestFit="1" customWidth="1"/>
    <col min="3578" max="3579" width="12.75" bestFit="1" customWidth="1"/>
    <col min="3580" max="3580" width="12.75" customWidth="1"/>
    <col min="3581" max="3581" width="12.75" bestFit="1" customWidth="1"/>
    <col min="3582" max="3582" width="13.125" bestFit="1" customWidth="1"/>
    <col min="3583" max="3583" width="12.75" bestFit="1" customWidth="1"/>
    <col min="3584" max="3584" width="12.75" customWidth="1"/>
    <col min="3585" max="3586" width="12.75" bestFit="1" customWidth="1"/>
    <col min="3815" max="3815" width="29.625" customWidth="1"/>
    <col min="3816" max="3817" width="12.75" bestFit="1" customWidth="1"/>
    <col min="3818" max="3829" width="12.625" customWidth="1"/>
    <col min="3830" max="3830" width="15.5" customWidth="1"/>
    <col min="3831" max="3831" width="12.625" customWidth="1"/>
    <col min="3832" max="3832" width="11.875" bestFit="1" customWidth="1"/>
    <col min="3833" max="3833" width="13.125" bestFit="1" customWidth="1"/>
    <col min="3834" max="3835" width="12.75" bestFit="1" customWidth="1"/>
    <col min="3836" max="3836" width="12.75" customWidth="1"/>
    <col min="3837" max="3837" width="12.75" bestFit="1" customWidth="1"/>
    <col min="3838" max="3838" width="13.125" bestFit="1" customWidth="1"/>
    <col min="3839" max="3839" width="12.75" bestFit="1" customWidth="1"/>
    <col min="3840" max="3840" width="12.75" customWidth="1"/>
    <col min="3841" max="3842" width="12.75" bestFit="1" customWidth="1"/>
    <col min="4071" max="4071" width="29.625" customWidth="1"/>
    <col min="4072" max="4073" width="12.75" bestFit="1" customWidth="1"/>
    <col min="4074" max="4085" width="12.625" customWidth="1"/>
    <col min="4086" max="4086" width="15.5" customWidth="1"/>
    <col min="4087" max="4087" width="12.625" customWidth="1"/>
    <col min="4088" max="4088" width="11.875" bestFit="1" customWidth="1"/>
    <col min="4089" max="4089" width="13.125" bestFit="1" customWidth="1"/>
    <col min="4090" max="4091" width="12.75" bestFit="1" customWidth="1"/>
    <col min="4092" max="4092" width="12.75" customWidth="1"/>
    <col min="4093" max="4093" width="12.75" bestFit="1" customWidth="1"/>
    <col min="4094" max="4094" width="13.125" bestFit="1" customWidth="1"/>
    <col min="4095" max="4095" width="12.75" bestFit="1" customWidth="1"/>
    <col min="4096" max="4096" width="12.75" customWidth="1"/>
    <col min="4097" max="4098" width="12.75" bestFit="1" customWidth="1"/>
    <col min="4327" max="4327" width="29.625" customWidth="1"/>
    <col min="4328" max="4329" width="12.75" bestFit="1" customWidth="1"/>
    <col min="4330" max="4341" width="12.625" customWidth="1"/>
    <col min="4342" max="4342" width="15.5" customWidth="1"/>
    <col min="4343" max="4343" width="12.625" customWidth="1"/>
    <col min="4344" max="4344" width="11.875" bestFit="1" customWidth="1"/>
    <col min="4345" max="4345" width="13.125" bestFit="1" customWidth="1"/>
    <col min="4346" max="4347" width="12.75" bestFit="1" customWidth="1"/>
    <col min="4348" max="4348" width="12.75" customWidth="1"/>
    <col min="4349" max="4349" width="12.75" bestFit="1" customWidth="1"/>
    <col min="4350" max="4350" width="13.125" bestFit="1" customWidth="1"/>
    <col min="4351" max="4351" width="12.75" bestFit="1" customWidth="1"/>
    <col min="4352" max="4352" width="12.75" customWidth="1"/>
    <col min="4353" max="4354" width="12.75" bestFit="1" customWidth="1"/>
    <col min="4583" max="4583" width="29.625" customWidth="1"/>
    <col min="4584" max="4585" width="12.75" bestFit="1" customWidth="1"/>
    <col min="4586" max="4597" width="12.625" customWidth="1"/>
    <col min="4598" max="4598" width="15.5" customWidth="1"/>
    <col min="4599" max="4599" width="12.625" customWidth="1"/>
    <col min="4600" max="4600" width="11.875" bestFit="1" customWidth="1"/>
    <col min="4601" max="4601" width="13.125" bestFit="1" customWidth="1"/>
    <col min="4602" max="4603" width="12.75" bestFit="1" customWidth="1"/>
    <col min="4604" max="4604" width="12.75" customWidth="1"/>
    <col min="4605" max="4605" width="12.75" bestFit="1" customWidth="1"/>
    <col min="4606" max="4606" width="13.125" bestFit="1" customWidth="1"/>
    <col min="4607" max="4607" width="12.75" bestFit="1" customWidth="1"/>
    <col min="4608" max="4608" width="12.75" customWidth="1"/>
    <col min="4609" max="4610" width="12.75" bestFit="1" customWidth="1"/>
    <col min="4839" max="4839" width="29.625" customWidth="1"/>
    <col min="4840" max="4841" width="12.75" bestFit="1" customWidth="1"/>
    <col min="4842" max="4853" width="12.625" customWidth="1"/>
    <col min="4854" max="4854" width="15.5" customWidth="1"/>
    <col min="4855" max="4855" width="12.625" customWidth="1"/>
    <col min="4856" max="4856" width="11.875" bestFit="1" customWidth="1"/>
    <col min="4857" max="4857" width="13.125" bestFit="1" customWidth="1"/>
    <col min="4858" max="4859" width="12.75" bestFit="1" customWidth="1"/>
    <col min="4860" max="4860" width="12.75" customWidth="1"/>
    <col min="4861" max="4861" width="12.75" bestFit="1" customWidth="1"/>
    <col min="4862" max="4862" width="13.125" bestFit="1" customWidth="1"/>
    <col min="4863" max="4863" width="12.75" bestFit="1" customWidth="1"/>
    <col min="4864" max="4864" width="12.75" customWidth="1"/>
    <col min="4865" max="4866" width="12.75" bestFit="1" customWidth="1"/>
    <col min="5095" max="5095" width="29.625" customWidth="1"/>
    <col min="5096" max="5097" width="12.75" bestFit="1" customWidth="1"/>
    <col min="5098" max="5109" width="12.625" customWidth="1"/>
    <col min="5110" max="5110" width="15.5" customWidth="1"/>
    <col min="5111" max="5111" width="12.625" customWidth="1"/>
    <col min="5112" max="5112" width="11.875" bestFit="1" customWidth="1"/>
    <col min="5113" max="5113" width="13.125" bestFit="1" customWidth="1"/>
    <col min="5114" max="5115" width="12.75" bestFit="1" customWidth="1"/>
    <col min="5116" max="5116" width="12.75" customWidth="1"/>
    <col min="5117" max="5117" width="12.75" bestFit="1" customWidth="1"/>
    <col min="5118" max="5118" width="13.125" bestFit="1" customWidth="1"/>
    <col min="5119" max="5119" width="12.75" bestFit="1" customWidth="1"/>
    <col min="5120" max="5120" width="12.75" customWidth="1"/>
    <col min="5121" max="5122" width="12.75" bestFit="1" customWidth="1"/>
    <col min="5351" max="5351" width="29.625" customWidth="1"/>
    <col min="5352" max="5353" width="12.75" bestFit="1" customWidth="1"/>
    <col min="5354" max="5365" width="12.625" customWidth="1"/>
    <col min="5366" max="5366" width="15.5" customWidth="1"/>
    <col min="5367" max="5367" width="12.625" customWidth="1"/>
    <col min="5368" max="5368" width="11.875" bestFit="1" customWidth="1"/>
    <col min="5369" max="5369" width="13.125" bestFit="1" customWidth="1"/>
    <col min="5370" max="5371" width="12.75" bestFit="1" customWidth="1"/>
    <col min="5372" max="5372" width="12.75" customWidth="1"/>
    <col min="5373" max="5373" width="12.75" bestFit="1" customWidth="1"/>
    <col min="5374" max="5374" width="13.125" bestFit="1" customWidth="1"/>
    <col min="5375" max="5375" width="12.75" bestFit="1" customWidth="1"/>
    <col min="5376" max="5376" width="12.75" customWidth="1"/>
    <col min="5377" max="5378" width="12.75" bestFit="1" customWidth="1"/>
    <col min="5607" max="5607" width="29.625" customWidth="1"/>
    <col min="5608" max="5609" width="12.75" bestFit="1" customWidth="1"/>
    <col min="5610" max="5621" width="12.625" customWidth="1"/>
    <col min="5622" max="5622" width="15.5" customWidth="1"/>
    <col min="5623" max="5623" width="12.625" customWidth="1"/>
    <col min="5624" max="5624" width="11.875" bestFit="1" customWidth="1"/>
    <col min="5625" max="5625" width="13.125" bestFit="1" customWidth="1"/>
    <col min="5626" max="5627" width="12.75" bestFit="1" customWidth="1"/>
    <col min="5628" max="5628" width="12.75" customWidth="1"/>
    <col min="5629" max="5629" width="12.75" bestFit="1" customWidth="1"/>
    <col min="5630" max="5630" width="13.125" bestFit="1" customWidth="1"/>
    <col min="5631" max="5631" width="12.75" bestFit="1" customWidth="1"/>
    <col min="5632" max="5632" width="12.75" customWidth="1"/>
    <col min="5633" max="5634" width="12.75" bestFit="1" customWidth="1"/>
    <col min="5863" max="5863" width="29.625" customWidth="1"/>
    <col min="5864" max="5865" width="12.75" bestFit="1" customWidth="1"/>
    <col min="5866" max="5877" width="12.625" customWidth="1"/>
    <col min="5878" max="5878" width="15.5" customWidth="1"/>
    <col min="5879" max="5879" width="12.625" customWidth="1"/>
    <col min="5880" max="5880" width="11.875" bestFit="1" customWidth="1"/>
    <col min="5881" max="5881" width="13.125" bestFit="1" customWidth="1"/>
    <col min="5882" max="5883" width="12.75" bestFit="1" customWidth="1"/>
    <col min="5884" max="5884" width="12.75" customWidth="1"/>
    <col min="5885" max="5885" width="12.75" bestFit="1" customWidth="1"/>
    <col min="5886" max="5886" width="13.125" bestFit="1" customWidth="1"/>
    <col min="5887" max="5887" width="12.75" bestFit="1" customWidth="1"/>
    <col min="5888" max="5888" width="12.75" customWidth="1"/>
    <col min="5889" max="5890" width="12.75" bestFit="1" customWidth="1"/>
    <col min="6119" max="6119" width="29.625" customWidth="1"/>
    <col min="6120" max="6121" width="12.75" bestFit="1" customWidth="1"/>
    <col min="6122" max="6133" width="12.625" customWidth="1"/>
    <col min="6134" max="6134" width="15.5" customWidth="1"/>
    <col min="6135" max="6135" width="12.625" customWidth="1"/>
    <col min="6136" max="6136" width="11.875" bestFit="1" customWidth="1"/>
    <col min="6137" max="6137" width="13.125" bestFit="1" customWidth="1"/>
    <col min="6138" max="6139" width="12.75" bestFit="1" customWidth="1"/>
    <col min="6140" max="6140" width="12.75" customWidth="1"/>
    <col min="6141" max="6141" width="12.75" bestFit="1" customWidth="1"/>
    <col min="6142" max="6142" width="13.125" bestFit="1" customWidth="1"/>
    <col min="6143" max="6143" width="12.75" bestFit="1" customWidth="1"/>
    <col min="6144" max="6144" width="12.75" customWidth="1"/>
    <col min="6145" max="6146" width="12.75" bestFit="1" customWidth="1"/>
    <col min="6375" max="6375" width="29.625" customWidth="1"/>
    <col min="6376" max="6377" width="12.75" bestFit="1" customWidth="1"/>
    <col min="6378" max="6389" width="12.625" customWidth="1"/>
    <col min="6390" max="6390" width="15.5" customWidth="1"/>
    <col min="6391" max="6391" width="12.625" customWidth="1"/>
    <col min="6392" max="6392" width="11.875" bestFit="1" customWidth="1"/>
    <col min="6393" max="6393" width="13.125" bestFit="1" customWidth="1"/>
    <col min="6394" max="6395" width="12.75" bestFit="1" customWidth="1"/>
    <col min="6396" max="6396" width="12.75" customWidth="1"/>
    <col min="6397" max="6397" width="12.75" bestFit="1" customWidth="1"/>
    <col min="6398" max="6398" width="13.125" bestFit="1" customWidth="1"/>
    <col min="6399" max="6399" width="12.75" bestFit="1" customWidth="1"/>
    <col min="6400" max="6400" width="12.75" customWidth="1"/>
    <col min="6401" max="6402" width="12.75" bestFit="1" customWidth="1"/>
    <col min="6631" max="6631" width="29.625" customWidth="1"/>
    <col min="6632" max="6633" width="12.75" bestFit="1" customWidth="1"/>
    <col min="6634" max="6645" width="12.625" customWidth="1"/>
    <col min="6646" max="6646" width="15.5" customWidth="1"/>
    <col min="6647" max="6647" width="12.625" customWidth="1"/>
    <col min="6648" max="6648" width="11.875" bestFit="1" customWidth="1"/>
    <col min="6649" max="6649" width="13.125" bestFit="1" customWidth="1"/>
    <col min="6650" max="6651" width="12.75" bestFit="1" customWidth="1"/>
    <col min="6652" max="6652" width="12.75" customWidth="1"/>
    <col min="6653" max="6653" width="12.75" bestFit="1" customWidth="1"/>
    <col min="6654" max="6654" width="13.125" bestFit="1" customWidth="1"/>
    <col min="6655" max="6655" width="12.75" bestFit="1" customWidth="1"/>
    <col min="6656" max="6656" width="12.75" customWidth="1"/>
    <col min="6657" max="6658" width="12.75" bestFit="1" customWidth="1"/>
    <col min="6887" max="6887" width="29.625" customWidth="1"/>
    <col min="6888" max="6889" width="12.75" bestFit="1" customWidth="1"/>
    <col min="6890" max="6901" width="12.625" customWidth="1"/>
    <col min="6902" max="6902" width="15.5" customWidth="1"/>
    <col min="6903" max="6903" width="12.625" customWidth="1"/>
    <col min="6904" max="6904" width="11.875" bestFit="1" customWidth="1"/>
    <col min="6905" max="6905" width="13.125" bestFit="1" customWidth="1"/>
    <col min="6906" max="6907" width="12.75" bestFit="1" customWidth="1"/>
    <col min="6908" max="6908" width="12.75" customWidth="1"/>
    <col min="6909" max="6909" width="12.75" bestFit="1" customWidth="1"/>
    <col min="6910" max="6910" width="13.125" bestFit="1" customWidth="1"/>
    <col min="6911" max="6911" width="12.75" bestFit="1" customWidth="1"/>
    <col min="6912" max="6912" width="12.75" customWidth="1"/>
    <col min="6913" max="6914" width="12.75" bestFit="1" customWidth="1"/>
    <col min="7143" max="7143" width="29.625" customWidth="1"/>
    <col min="7144" max="7145" width="12.75" bestFit="1" customWidth="1"/>
    <col min="7146" max="7157" width="12.625" customWidth="1"/>
    <col min="7158" max="7158" width="15.5" customWidth="1"/>
    <col min="7159" max="7159" width="12.625" customWidth="1"/>
    <col min="7160" max="7160" width="11.875" bestFit="1" customWidth="1"/>
    <col min="7161" max="7161" width="13.125" bestFit="1" customWidth="1"/>
    <col min="7162" max="7163" width="12.75" bestFit="1" customWidth="1"/>
    <col min="7164" max="7164" width="12.75" customWidth="1"/>
    <col min="7165" max="7165" width="12.75" bestFit="1" customWidth="1"/>
    <col min="7166" max="7166" width="13.125" bestFit="1" customWidth="1"/>
    <col min="7167" max="7167" width="12.75" bestFit="1" customWidth="1"/>
    <col min="7168" max="7168" width="12.75" customWidth="1"/>
    <col min="7169" max="7170" width="12.75" bestFit="1" customWidth="1"/>
    <col min="7399" max="7399" width="29.625" customWidth="1"/>
    <col min="7400" max="7401" width="12.75" bestFit="1" customWidth="1"/>
    <col min="7402" max="7413" width="12.625" customWidth="1"/>
    <col min="7414" max="7414" width="15.5" customWidth="1"/>
    <col min="7415" max="7415" width="12.625" customWidth="1"/>
    <col min="7416" max="7416" width="11.875" bestFit="1" customWidth="1"/>
    <col min="7417" max="7417" width="13.125" bestFit="1" customWidth="1"/>
    <col min="7418" max="7419" width="12.75" bestFit="1" customWidth="1"/>
    <col min="7420" max="7420" width="12.75" customWidth="1"/>
    <col min="7421" max="7421" width="12.75" bestFit="1" customWidth="1"/>
    <col min="7422" max="7422" width="13.125" bestFit="1" customWidth="1"/>
    <col min="7423" max="7423" width="12.75" bestFit="1" customWidth="1"/>
    <col min="7424" max="7424" width="12.75" customWidth="1"/>
    <col min="7425" max="7426" width="12.75" bestFit="1" customWidth="1"/>
    <col min="7655" max="7655" width="29.625" customWidth="1"/>
    <col min="7656" max="7657" width="12.75" bestFit="1" customWidth="1"/>
    <col min="7658" max="7669" width="12.625" customWidth="1"/>
    <col min="7670" max="7670" width="15.5" customWidth="1"/>
    <col min="7671" max="7671" width="12.625" customWidth="1"/>
    <col min="7672" max="7672" width="11.875" bestFit="1" customWidth="1"/>
    <col min="7673" max="7673" width="13.125" bestFit="1" customWidth="1"/>
    <col min="7674" max="7675" width="12.75" bestFit="1" customWidth="1"/>
    <col min="7676" max="7676" width="12.75" customWidth="1"/>
    <col min="7677" max="7677" width="12.75" bestFit="1" customWidth="1"/>
    <col min="7678" max="7678" width="13.125" bestFit="1" customWidth="1"/>
    <col min="7679" max="7679" width="12.75" bestFit="1" customWidth="1"/>
    <col min="7680" max="7680" width="12.75" customWidth="1"/>
    <col min="7681" max="7682" width="12.75" bestFit="1" customWidth="1"/>
    <col min="7911" max="7911" width="29.625" customWidth="1"/>
    <col min="7912" max="7913" width="12.75" bestFit="1" customWidth="1"/>
    <col min="7914" max="7925" width="12.625" customWidth="1"/>
    <col min="7926" max="7926" width="15.5" customWidth="1"/>
    <col min="7927" max="7927" width="12.625" customWidth="1"/>
    <col min="7928" max="7928" width="11.875" bestFit="1" customWidth="1"/>
    <col min="7929" max="7929" width="13.125" bestFit="1" customWidth="1"/>
    <col min="7930" max="7931" width="12.75" bestFit="1" customWidth="1"/>
    <col min="7932" max="7932" width="12.75" customWidth="1"/>
    <col min="7933" max="7933" width="12.75" bestFit="1" customWidth="1"/>
    <col min="7934" max="7934" width="13.125" bestFit="1" customWidth="1"/>
    <col min="7935" max="7935" width="12.75" bestFit="1" customWidth="1"/>
    <col min="7936" max="7936" width="12.75" customWidth="1"/>
    <col min="7937" max="7938" width="12.75" bestFit="1" customWidth="1"/>
    <col min="8167" max="8167" width="29.625" customWidth="1"/>
    <col min="8168" max="8169" width="12.75" bestFit="1" customWidth="1"/>
    <col min="8170" max="8181" width="12.625" customWidth="1"/>
    <col min="8182" max="8182" width="15.5" customWidth="1"/>
    <col min="8183" max="8183" width="12.625" customWidth="1"/>
    <col min="8184" max="8184" width="11.875" bestFit="1" customWidth="1"/>
    <col min="8185" max="8185" width="13.125" bestFit="1" customWidth="1"/>
    <col min="8186" max="8187" width="12.75" bestFit="1" customWidth="1"/>
    <col min="8188" max="8188" width="12.75" customWidth="1"/>
    <col min="8189" max="8189" width="12.75" bestFit="1" customWidth="1"/>
    <col min="8190" max="8190" width="13.125" bestFit="1" customWidth="1"/>
    <col min="8191" max="8191" width="12.75" bestFit="1" customWidth="1"/>
    <col min="8192" max="8192" width="12.75" customWidth="1"/>
    <col min="8193" max="8194" width="12.75" bestFit="1" customWidth="1"/>
    <col min="8423" max="8423" width="29.625" customWidth="1"/>
    <col min="8424" max="8425" width="12.75" bestFit="1" customWidth="1"/>
    <col min="8426" max="8437" width="12.625" customWidth="1"/>
    <col min="8438" max="8438" width="15.5" customWidth="1"/>
    <col min="8439" max="8439" width="12.625" customWidth="1"/>
    <col min="8440" max="8440" width="11.875" bestFit="1" customWidth="1"/>
    <col min="8441" max="8441" width="13.125" bestFit="1" customWidth="1"/>
    <col min="8442" max="8443" width="12.75" bestFit="1" customWidth="1"/>
    <col min="8444" max="8444" width="12.75" customWidth="1"/>
    <col min="8445" max="8445" width="12.75" bestFit="1" customWidth="1"/>
    <col min="8446" max="8446" width="13.125" bestFit="1" customWidth="1"/>
    <col min="8447" max="8447" width="12.75" bestFit="1" customWidth="1"/>
    <col min="8448" max="8448" width="12.75" customWidth="1"/>
    <col min="8449" max="8450" width="12.75" bestFit="1" customWidth="1"/>
    <col min="8679" max="8679" width="29.625" customWidth="1"/>
    <col min="8680" max="8681" width="12.75" bestFit="1" customWidth="1"/>
    <col min="8682" max="8693" width="12.625" customWidth="1"/>
    <col min="8694" max="8694" width="15.5" customWidth="1"/>
    <col min="8695" max="8695" width="12.625" customWidth="1"/>
    <col min="8696" max="8696" width="11.875" bestFit="1" customWidth="1"/>
    <col min="8697" max="8697" width="13.125" bestFit="1" customWidth="1"/>
    <col min="8698" max="8699" width="12.75" bestFit="1" customWidth="1"/>
    <col min="8700" max="8700" width="12.75" customWidth="1"/>
    <col min="8701" max="8701" width="12.75" bestFit="1" customWidth="1"/>
    <col min="8702" max="8702" width="13.125" bestFit="1" customWidth="1"/>
    <col min="8703" max="8703" width="12.75" bestFit="1" customWidth="1"/>
    <col min="8704" max="8704" width="12.75" customWidth="1"/>
    <col min="8705" max="8706" width="12.75" bestFit="1" customWidth="1"/>
    <col min="8935" max="8935" width="29.625" customWidth="1"/>
    <col min="8936" max="8937" width="12.75" bestFit="1" customWidth="1"/>
    <col min="8938" max="8949" width="12.625" customWidth="1"/>
    <col min="8950" max="8950" width="15.5" customWidth="1"/>
    <col min="8951" max="8951" width="12.625" customWidth="1"/>
    <col min="8952" max="8952" width="11.875" bestFit="1" customWidth="1"/>
    <col min="8953" max="8953" width="13.125" bestFit="1" customWidth="1"/>
    <col min="8954" max="8955" width="12.75" bestFit="1" customWidth="1"/>
    <col min="8956" max="8956" width="12.75" customWidth="1"/>
    <col min="8957" max="8957" width="12.75" bestFit="1" customWidth="1"/>
    <col min="8958" max="8958" width="13.125" bestFit="1" customWidth="1"/>
    <col min="8959" max="8959" width="12.75" bestFit="1" customWidth="1"/>
    <col min="8960" max="8960" width="12.75" customWidth="1"/>
    <col min="8961" max="8962" width="12.75" bestFit="1" customWidth="1"/>
    <col min="9191" max="9191" width="29.625" customWidth="1"/>
    <col min="9192" max="9193" width="12.75" bestFit="1" customWidth="1"/>
    <col min="9194" max="9205" width="12.625" customWidth="1"/>
    <col min="9206" max="9206" width="15.5" customWidth="1"/>
    <col min="9207" max="9207" width="12.625" customWidth="1"/>
    <col min="9208" max="9208" width="11.875" bestFit="1" customWidth="1"/>
    <col min="9209" max="9209" width="13.125" bestFit="1" customWidth="1"/>
    <col min="9210" max="9211" width="12.75" bestFit="1" customWidth="1"/>
    <col min="9212" max="9212" width="12.75" customWidth="1"/>
    <col min="9213" max="9213" width="12.75" bestFit="1" customWidth="1"/>
    <col min="9214" max="9214" width="13.125" bestFit="1" customWidth="1"/>
    <col min="9215" max="9215" width="12.75" bestFit="1" customWidth="1"/>
    <col min="9216" max="9216" width="12.75" customWidth="1"/>
    <col min="9217" max="9218" width="12.75" bestFit="1" customWidth="1"/>
    <col min="9447" max="9447" width="29.625" customWidth="1"/>
    <col min="9448" max="9449" width="12.75" bestFit="1" customWidth="1"/>
    <col min="9450" max="9461" width="12.625" customWidth="1"/>
    <col min="9462" max="9462" width="15.5" customWidth="1"/>
    <col min="9463" max="9463" width="12.625" customWidth="1"/>
    <col min="9464" max="9464" width="11.875" bestFit="1" customWidth="1"/>
    <col min="9465" max="9465" width="13.125" bestFit="1" customWidth="1"/>
    <col min="9466" max="9467" width="12.75" bestFit="1" customWidth="1"/>
    <col min="9468" max="9468" width="12.75" customWidth="1"/>
    <col min="9469" max="9469" width="12.75" bestFit="1" customWidth="1"/>
    <col min="9470" max="9470" width="13.125" bestFit="1" customWidth="1"/>
    <col min="9471" max="9471" width="12.75" bestFit="1" customWidth="1"/>
    <col min="9472" max="9472" width="12.75" customWidth="1"/>
    <col min="9473" max="9474" width="12.75" bestFit="1" customWidth="1"/>
    <col min="9703" max="9703" width="29.625" customWidth="1"/>
    <col min="9704" max="9705" width="12.75" bestFit="1" customWidth="1"/>
    <col min="9706" max="9717" width="12.625" customWidth="1"/>
    <col min="9718" max="9718" width="15.5" customWidth="1"/>
    <col min="9719" max="9719" width="12.625" customWidth="1"/>
    <col min="9720" max="9720" width="11.875" bestFit="1" customWidth="1"/>
    <col min="9721" max="9721" width="13.125" bestFit="1" customWidth="1"/>
    <col min="9722" max="9723" width="12.75" bestFit="1" customWidth="1"/>
    <col min="9724" max="9724" width="12.75" customWidth="1"/>
    <col min="9725" max="9725" width="12.75" bestFit="1" customWidth="1"/>
    <col min="9726" max="9726" width="13.125" bestFit="1" customWidth="1"/>
    <col min="9727" max="9727" width="12.75" bestFit="1" customWidth="1"/>
    <col min="9728" max="9728" width="12.75" customWidth="1"/>
    <col min="9729" max="9730" width="12.75" bestFit="1" customWidth="1"/>
    <col min="9959" max="9959" width="29.625" customWidth="1"/>
    <col min="9960" max="9961" width="12.75" bestFit="1" customWidth="1"/>
    <col min="9962" max="9973" width="12.625" customWidth="1"/>
    <col min="9974" max="9974" width="15.5" customWidth="1"/>
    <col min="9975" max="9975" width="12.625" customWidth="1"/>
    <col min="9976" max="9976" width="11.875" bestFit="1" customWidth="1"/>
    <col min="9977" max="9977" width="13.125" bestFit="1" customWidth="1"/>
    <col min="9978" max="9979" width="12.75" bestFit="1" customWidth="1"/>
    <col min="9980" max="9980" width="12.75" customWidth="1"/>
    <col min="9981" max="9981" width="12.75" bestFit="1" customWidth="1"/>
    <col min="9982" max="9982" width="13.125" bestFit="1" customWidth="1"/>
    <col min="9983" max="9983" width="12.75" bestFit="1" customWidth="1"/>
    <col min="9984" max="9984" width="12.75" customWidth="1"/>
    <col min="9985" max="9986" width="12.75" bestFit="1" customWidth="1"/>
    <col min="10215" max="10215" width="29.625" customWidth="1"/>
    <col min="10216" max="10217" width="12.75" bestFit="1" customWidth="1"/>
    <col min="10218" max="10229" width="12.625" customWidth="1"/>
    <col min="10230" max="10230" width="15.5" customWidth="1"/>
    <col min="10231" max="10231" width="12.625" customWidth="1"/>
    <col min="10232" max="10232" width="11.875" bestFit="1" customWidth="1"/>
    <col min="10233" max="10233" width="13.125" bestFit="1" customWidth="1"/>
    <col min="10234" max="10235" width="12.75" bestFit="1" customWidth="1"/>
    <col min="10236" max="10236" width="12.75" customWidth="1"/>
    <col min="10237" max="10237" width="12.75" bestFit="1" customWidth="1"/>
    <col min="10238" max="10238" width="13.125" bestFit="1" customWidth="1"/>
    <col min="10239" max="10239" width="12.75" bestFit="1" customWidth="1"/>
    <col min="10240" max="10240" width="12.75" customWidth="1"/>
    <col min="10241" max="10242" width="12.75" bestFit="1" customWidth="1"/>
    <col min="10471" max="10471" width="29.625" customWidth="1"/>
    <col min="10472" max="10473" width="12.75" bestFit="1" customWidth="1"/>
    <col min="10474" max="10485" width="12.625" customWidth="1"/>
    <col min="10486" max="10486" width="15.5" customWidth="1"/>
    <col min="10487" max="10487" width="12.625" customWidth="1"/>
    <col min="10488" max="10488" width="11.875" bestFit="1" customWidth="1"/>
    <col min="10489" max="10489" width="13.125" bestFit="1" customWidth="1"/>
    <col min="10490" max="10491" width="12.75" bestFit="1" customWidth="1"/>
    <col min="10492" max="10492" width="12.75" customWidth="1"/>
    <col min="10493" max="10493" width="12.75" bestFit="1" customWidth="1"/>
    <col min="10494" max="10494" width="13.125" bestFit="1" customWidth="1"/>
    <col min="10495" max="10495" width="12.75" bestFit="1" customWidth="1"/>
    <col min="10496" max="10496" width="12.75" customWidth="1"/>
    <col min="10497" max="10498" width="12.75" bestFit="1" customWidth="1"/>
    <col min="10727" max="10727" width="29.625" customWidth="1"/>
    <col min="10728" max="10729" width="12.75" bestFit="1" customWidth="1"/>
    <col min="10730" max="10741" width="12.625" customWidth="1"/>
    <col min="10742" max="10742" width="15.5" customWidth="1"/>
    <col min="10743" max="10743" width="12.625" customWidth="1"/>
    <col min="10744" max="10744" width="11.875" bestFit="1" customWidth="1"/>
    <col min="10745" max="10745" width="13.125" bestFit="1" customWidth="1"/>
    <col min="10746" max="10747" width="12.75" bestFit="1" customWidth="1"/>
    <col min="10748" max="10748" width="12.75" customWidth="1"/>
    <col min="10749" max="10749" width="12.75" bestFit="1" customWidth="1"/>
    <col min="10750" max="10750" width="13.125" bestFit="1" customWidth="1"/>
    <col min="10751" max="10751" width="12.75" bestFit="1" customWidth="1"/>
    <col min="10752" max="10752" width="12.75" customWidth="1"/>
    <col min="10753" max="10754" width="12.75" bestFit="1" customWidth="1"/>
    <col min="10983" max="10983" width="29.625" customWidth="1"/>
    <col min="10984" max="10985" width="12.75" bestFit="1" customWidth="1"/>
    <col min="10986" max="10997" width="12.625" customWidth="1"/>
    <col min="10998" max="10998" width="15.5" customWidth="1"/>
    <col min="10999" max="10999" width="12.625" customWidth="1"/>
    <col min="11000" max="11000" width="11.875" bestFit="1" customWidth="1"/>
    <col min="11001" max="11001" width="13.125" bestFit="1" customWidth="1"/>
    <col min="11002" max="11003" width="12.75" bestFit="1" customWidth="1"/>
    <col min="11004" max="11004" width="12.75" customWidth="1"/>
    <col min="11005" max="11005" width="12.75" bestFit="1" customWidth="1"/>
    <col min="11006" max="11006" width="13.125" bestFit="1" customWidth="1"/>
    <col min="11007" max="11007" width="12.75" bestFit="1" customWidth="1"/>
    <col min="11008" max="11008" width="12.75" customWidth="1"/>
    <col min="11009" max="11010" width="12.75" bestFit="1" customWidth="1"/>
    <col min="11239" max="11239" width="29.625" customWidth="1"/>
    <col min="11240" max="11241" width="12.75" bestFit="1" customWidth="1"/>
    <col min="11242" max="11253" width="12.625" customWidth="1"/>
    <col min="11254" max="11254" width="15.5" customWidth="1"/>
    <col min="11255" max="11255" width="12.625" customWidth="1"/>
    <col min="11256" max="11256" width="11.875" bestFit="1" customWidth="1"/>
    <col min="11257" max="11257" width="13.125" bestFit="1" customWidth="1"/>
    <col min="11258" max="11259" width="12.75" bestFit="1" customWidth="1"/>
    <col min="11260" max="11260" width="12.75" customWidth="1"/>
    <col min="11261" max="11261" width="12.75" bestFit="1" customWidth="1"/>
    <col min="11262" max="11262" width="13.125" bestFit="1" customWidth="1"/>
    <col min="11263" max="11263" width="12.75" bestFit="1" customWidth="1"/>
    <col min="11264" max="11264" width="12.75" customWidth="1"/>
    <col min="11265" max="11266" width="12.75" bestFit="1" customWidth="1"/>
    <col min="11495" max="11495" width="29.625" customWidth="1"/>
    <col min="11496" max="11497" width="12.75" bestFit="1" customWidth="1"/>
    <col min="11498" max="11509" width="12.625" customWidth="1"/>
    <col min="11510" max="11510" width="15.5" customWidth="1"/>
    <col min="11511" max="11511" width="12.625" customWidth="1"/>
    <col min="11512" max="11512" width="11.875" bestFit="1" customWidth="1"/>
    <col min="11513" max="11513" width="13.125" bestFit="1" customWidth="1"/>
    <col min="11514" max="11515" width="12.75" bestFit="1" customWidth="1"/>
    <col min="11516" max="11516" width="12.75" customWidth="1"/>
    <col min="11517" max="11517" width="12.75" bestFit="1" customWidth="1"/>
    <col min="11518" max="11518" width="13.125" bestFit="1" customWidth="1"/>
    <col min="11519" max="11519" width="12.75" bestFit="1" customWidth="1"/>
    <col min="11520" max="11520" width="12.75" customWidth="1"/>
    <col min="11521" max="11522" width="12.75" bestFit="1" customWidth="1"/>
    <col min="11751" max="11751" width="29.625" customWidth="1"/>
    <col min="11752" max="11753" width="12.75" bestFit="1" customWidth="1"/>
    <col min="11754" max="11765" width="12.625" customWidth="1"/>
    <col min="11766" max="11766" width="15.5" customWidth="1"/>
    <col min="11767" max="11767" width="12.625" customWidth="1"/>
    <col min="11768" max="11768" width="11.875" bestFit="1" customWidth="1"/>
    <col min="11769" max="11769" width="13.125" bestFit="1" customWidth="1"/>
    <col min="11770" max="11771" width="12.75" bestFit="1" customWidth="1"/>
    <col min="11772" max="11772" width="12.75" customWidth="1"/>
    <col min="11773" max="11773" width="12.75" bestFit="1" customWidth="1"/>
    <col min="11774" max="11774" width="13.125" bestFit="1" customWidth="1"/>
    <col min="11775" max="11775" width="12.75" bestFit="1" customWidth="1"/>
    <col min="11776" max="11776" width="12.75" customWidth="1"/>
    <col min="11777" max="11778" width="12.75" bestFit="1" customWidth="1"/>
    <col min="12007" max="12007" width="29.625" customWidth="1"/>
    <col min="12008" max="12009" width="12.75" bestFit="1" customWidth="1"/>
    <col min="12010" max="12021" width="12.625" customWidth="1"/>
    <col min="12022" max="12022" width="15.5" customWidth="1"/>
    <col min="12023" max="12023" width="12.625" customWidth="1"/>
    <col min="12024" max="12024" width="11.875" bestFit="1" customWidth="1"/>
    <col min="12025" max="12025" width="13.125" bestFit="1" customWidth="1"/>
    <col min="12026" max="12027" width="12.75" bestFit="1" customWidth="1"/>
    <col min="12028" max="12028" width="12.75" customWidth="1"/>
    <col min="12029" max="12029" width="12.75" bestFit="1" customWidth="1"/>
    <col min="12030" max="12030" width="13.125" bestFit="1" customWidth="1"/>
    <col min="12031" max="12031" width="12.75" bestFit="1" customWidth="1"/>
    <col min="12032" max="12032" width="12.75" customWidth="1"/>
    <col min="12033" max="12034" width="12.75" bestFit="1" customWidth="1"/>
    <col min="12263" max="12263" width="29.625" customWidth="1"/>
    <col min="12264" max="12265" width="12.75" bestFit="1" customWidth="1"/>
    <col min="12266" max="12277" width="12.625" customWidth="1"/>
    <col min="12278" max="12278" width="15.5" customWidth="1"/>
    <col min="12279" max="12279" width="12.625" customWidth="1"/>
    <col min="12280" max="12280" width="11.875" bestFit="1" customWidth="1"/>
    <col min="12281" max="12281" width="13.125" bestFit="1" customWidth="1"/>
    <col min="12282" max="12283" width="12.75" bestFit="1" customWidth="1"/>
    <col min="12284" max="12284" width="12.75" customWidth="1"/>
    <col min="12285" max="12285" width="12.75" bestFit="1" customWidth="1"/>
    <col min="12286" max="12286" width="13.125" bestFit="1" customWidth="1"/>
    <col min="12287" max="12287" width="12.75" bestFit="1" customWidth="1"/>
    <col min="12288" max="12288" width="12.75" customWidth="1"/>
    <col min="12289" max="12290" width="12.75" bestFit="1" customWidth="1"/>
    <col min="12519" max="12519" width="29.625" customWidth="1"/>
    <col min="12520" max="12521" width="12.75" bestFit="1" customWidth="1"/>
    <col min="12522" max="12533" width="12.625" customWidth="1"/>
    <col min="12534" max="12534" width="15.5" customWidth="1"/>
    <col min="12535" max="12535" width="12.625" customWidth="1"/>
    <col min="12536" max="12536" width="11.875" bestFit="1" customWidth="1"/>
    <col min="12537" max="12537" width="13.125" bestFit="1" customWidth="1"/>
    <col min="12538" max="12539" width="12.75" bestFit="1" customWidth="1"/>
    <col min="12540" max="12540" width="12.75" customWidth="1"/>
    <col min="12541" max="12541" width="12.75" bestFit="1" customWidth="1"/>
    <col min="12542" max="12542" width="13.125" bestFit="1" customWidth="1"/>
    <col min="12543" max="12543" width="12.75" bestFit="1" customWidth="1"/>
    <col min="12544" max="12544" width="12.75" customWidth="1"/>
    <col min="12545" max="12546" width="12.75" bestFit="1" customWidth="1"/>
    <col min="12775" max="12775" width="29.625" customWidth="1"/>
    <col min="12776" max="12777" width="12.75" bestFit="1" customWidth="1"/>
    <col min="12778" max="12789" width="12.625" customWidth="1"/>
    <col min="12790" max="12790" width="15.5" customWidth="1"/>
    <col min="12791" max="12791" width="12.625" customWidth="1"/>
    <col min="12792" max="12792" width="11.875" bestFit="1" customWidth="1"/>
    <col min="12793" max="12793" width="13.125" bestFit="1" customWidth="1"/>
    <col min="12794" max="12795" width="12.75" bestFit="1" customWidth="1"/>
    <col min="12796" max="12796" width="12.75" customWidth="1"/>
    <col min="12797" max="12797" width="12.75" bestFit="1" customWidth="1"/>
    <col min="12798" max="12798" width="13.125" bestFit="1" customWidth="1"/>
    <col min="12799" max="12799" width="12.75" bestFit="1" customWidth="1"/>
    <col min="12800" max="12800" width="12.75" customWidth="1"/>
    <col min="12801" max="12802" width="12.75" bestFit="1" customWidth="1"/>
    <col min="13031" max="13031" width="29.625" customWidth="1"/>
    <col min="13032" max="13033" width="12.75" bestFit="1" customWidth="1"/>
    <col min="13034" max="13045" width="12.625" customWidth="1"/>
    <col min="13046" max="13046" width="15.5" customWidth="1"/>
    <col min="13047" max="13047" width="12.625" customWidth="1"/>
    <col min="13048" max="13048" width="11.875" bestFit="1" customWidth="1"/>
    <col min="13049" max="13049" width="13.125" bestFit="1" customWidth="1"/>
    <col min="13050" max="13051" width="12.75" bestFit="1" customWidth="1"/>
    <col min="13052" max="13052" width="12.75" customWidth="1"/>
    <col min="13053" max="13053" width="12.75" bestFit="1" customWidth="1"/>
    <col min="13054" max="13054" width="13.125" bestFit="1" customWidth="1"/>
    <col min="13055" max="13055" width="12.75" bestFit="1" customWidth="1"/>
    <col min="13056" max="13056" width="12.75" customWidth="1"/>
    <col min="13057" max="13058" width="12.75" bestFit="1" customWidth="1"/>
    <col min="13287" max="13287" width="29.625" customWidth="1"/>
    <col min="13288" max="13289" width="12.75" bestFit="1" customWidth="1"/>
    <col min="13290" max="13301" width="12.625" customWidth="1"/>
    <col min="13302" max="13302" width="15.5" customWidth="1"/>
    <col min="13303" max="13303" width="12.625" customWidth="1"/>
    <col min="13304" max="13304" width="11.875" bestFit="1" customWidth="1"/>
    <col min="13305" max="13305" width="13.125" bestFit="1" customWidth="1"/>
    <col min="13306" max="13307" width="12.75" bestFit="1" customWidth="1"/>
    <col min="13308" max="13308" width="12.75" customWidth="1"/>
    <col min="13309" max="13309" width="12.75" bestFit="1" customWidth="1"/>
    <col min="13310" max="13310" width="13.125" bestFit="1" customWidth="1"/>
    <col min="13311" max="13311" width="12.75" bestFit="1" customWidth="1"/>
    <col min="13312" max="13312" width="12.75" customWidth="1"/>
    <col min="13313" max="13314" width="12.75" bestFit="1" customWidth="1"/>
    <col min="13543" max="13543" width="29.625" customWidth="1"/>
    <col min="13544" max="13545" width="12.75" bestFit="1" customWidth="1"/>
    <col min="13546" max="13557" width="12.625" customWidth="1"/>
    <col min="13558" max="13558" width="15.5" customWidth="1"/>
    <col min="13559" max="13559" width="12.625" customWidth="1"/>
    <col min="13560" max="13560" width="11.875" bestFit="1" customWidth="1"/>
    <col min="13561" max="13561" width="13.125" bestFit="1" customWidth="1"/>
    <col min="13562" max="13563" width="12.75" bestFit="1" customWidth="1"/>
    <col min="13564" max="13564" width="12.75" customWidth="1"/>
    <col min="13565" max="13565" width="12.75" bestFit="1" customWidth="1"/>
    <col min="13566" max="13566" width="13.125" bestFit="1" customWidth="1"/>
    <col min="13567" max="13567" width="12.75" bestFit="1" customWidth="1"/>
    <col min="13568" max="13568" width="12.75" customWidth="1"/>
    <col min="13569" max="13570" width="12.75" bestFit="1" customWidth="1"/>
    <col min="13799" max="13799" width="29.625" customWidth="1"/>
    <col min="13800" max="13801" width="12.75" bestFit="1" customWidth="1"/>
    <col min="13802" max="13813" width="12.625" customWidth="1"/>
    <col min="13814" max="13814" width="15.5" customWidth="1"/>
    <col min="13815" max="13815" width="12.625" customWidth="1"/>
    <col min="13816" max="13816" width="11.875" bestFit="1" customWidth="1"/>
    <col min="13817" max="13817" width="13.125" bestFit="1" customWidth="1"/>
    <col min="13818" max="13819" width="12.75" bestFit="1" customWidth="1"/>
    <col min="13820" max="13820" width="12.75" customWidth="1"/>
    <col min="13821" max="13821" width="12.75" bestFit="1" customWidth="1"/>
    <col min="13822" max="13822" width="13.125" bestFit="1" customWidth="1"/>
    <col min="13823" max="13823" width="12.75" bestFit="1" customWidth="1"/>
    <col min="13824" max="13824" width="12.75" customWidth="1"/>
    <col min="13825" max="13826" width="12.75" bestFit="1" customWidth="1"/>
    <col min="14055" max="14055" width="29.625" customWidth="1"/>
    <col min="14056" max="14057" width="12.75" bestFit="1" customWidth="1"/>
    <col min="14058" max="14069" width="12.625" customWidth="1"/>
    <col min="14070" max="14070" width="15.5" customWidth="1"/>
    <col min="14071" max="14071" width="12.625" customWidth="1"/>
    <col min="14072" max="14072" width="11.875" bestFit="1" customWidth="1"/>
    <col min="14073" max="14073" width="13.125" bestFit="1" customWidth="1"/>
    <col min="14074" max="14075" width="12.75" bestFit="1" customWidth="1"/>
    <col min="14076" max="14076" width="12.75" customWidth="1"/>
    <col min="14077" max="14077" width="12.75" bestFit="1" customWidth="1"/>
    <col min="14078" max="14078" width="13.125" bestFit="1" customWidth="1"/>
    <col min="14079" max="14079" width="12.75" bestFit="1" customWidth="1"/>
    <col min="14080" max="14080" width="12.75" customWidth="1"/>
    <col min="14081" max="14082" width="12.75" bestFit="1" customWidth="1"/>
    <col min="14311" max="14311" width="29.625" customWidth="1"/>
    <col min="14312" max="14313" width="12.75" bestFit="1" customWidth="1"/>
    <col min="14314" max="14325" width="12.625" customWidth="1"/>
    <col min="14326" max="14326" width="15.5" customWidth="1"/>
    <col min="14327" max="14327" width="12.625" customWidth="1"/>
    <col min="14328" max="14328" width="11.875" bestFit="1" customWidth="1"/>
    <col min="14329" max="14329" width="13.125" bestFit="1" customWidth="1"/>
    <col min="14330" max="14331" width="12.75" bestFit="1" customWidth="1"/>
    <col min="14332" max="14332" width="12.75" customWidth="1"/>
    <col min="14333" max="14333" width="12.75" bestFit="1" customWidth="1"/>
    <col min="14334" max="14334" width="13.125" bestFit="1" customWidth="1"/>
    <col min="14335" max="14335" width="12.75" bestFit="1" customWidth="1"/>
    <col min="14336" max="14336" width="12.75" customWidth="1"/>
    <col min="14337" max="14338" width="12.75" bestFit="1" customWidth="1"/>
    <col min="14567" max="14567" width="29.625" customWidth="1"/>
    <col min="14568" max="14569" width="12.75" bestFit="1" customWidth="1"/>
    <col min="14570" max="14581" width="12.625" customWidth="1"/>
    <col min="14582" max="14582" width="15.5" customWidth="1"/>
    <col min="14583" max="14583" width="12.625" customWidth="1"/>
    <col min="14584" max="14584" width="11.875" bestFit="1" customWidth="1"/>
    <col min="14585" max="14585" width="13.125" bestFit="1" customWidth="1"/>
    <col min="14586" max="14587" width="12.75" bestFit="1" customWidth="1"/>
    <col min="14588" max="14588" width="12.75" customWidth="1"/>
    <col min="14589" max="14589" width="12.75" bestFit="1" customWidth="1"/>
    <col min="14590" max="14590" width="13.125" bestFit="1" customWidth="1"/>
    <col min="14591" max="14591" width="12.75" bestFit="1" customWidth="1"/>
    <col min="14592" max="14592" width="12.75" customWidth="1"/>
    <col min="14593" max="14594" width="12.75" bestFit="1" customWidth="1"/>
    <col min="14823" max="14823" width="29.625" customWidth="1"/>
    <col min="14824" max="14825" width="12.75" bestFit="1" customWidth="1"/>
    <col min="14826" max="14837" width="12.625" customWidth="1"/>
    <col min="14838" max="14838" width="15.5" customWidth="1"/>
    <col min="14839" max="14839" width="12.625" customWidth="1"/>
    <col min="14840" max="14840" width="11.875" bestFit="1" customWidth="1"/>
    <col min="14841" max="14841" width="13.125" bestFit="1" customWidth="1"/>
    <col min="14842" max="14843" width="12.75" bestFit="1" customWidth="1"/>
    <col min="14844" max="14844" width="12.75" customWidth="1"/>
    <col min="14845" max="14845" width="12.75" bestFit="1" customWidth="1"/>
    <col min="14846" max="14846" width="13.125" bestFit="1" customWidth="1"/>
    <col min="14847" max="14847" width="12.75" bestFit="1" customWidth="1"/>
    <col min="14848" max="14848" width="12.75" customWidth="1"/>
    <col min="14849" max="14850" width="12.75" bestFit="1" customWidth="1"/>
    <col min="15079" max="15079" width="29.625" customWidth="1"/>
    <col min="15080" max="15081" width="12.75" bestFit="1" customWidth="1"/>
    <col min="15082" max="15093" width="12.625" customWidth="1"/>
    <col min="15094" max="15094" width="15.5" customWidth="1"/>
    <col min="15095" max="15095" width="12.625" customWidth="1"/>
    <col min="15096" max="15096" width="11.875" bestFit="1" customWidth="1"/>
    <col min="15097" max="15097" width="13.125" bestFit="1" customWidth="1"/>
    <col min="15098" max="15099" width="12.75" bestFit="1" customWidth="1"/>
    <col min="15100" max="15100" width="12.75" customWidth="1"/>
    <col min="15101" max="15101" width="12.75" bestFit="1" customWidth="1"/>
    <col min="15102" max="15102" width="13.125" bestFit="1" customWidth="1"/>
    <col min="15103" max="15103" width="12.75" bestFit="1" customWidth="1"/>
    <col min="15104" max="15104" width="12.75" customWidth="1"/>
    <col min="15105" max="15106" width="12.75" bestFit="1" customWidth="1"/>
    <col min="15335" max="15335" width="29.625" customWidth="1"/>
    <col min="15336" max="15337" width="12.75" bestFit="1" customWidth="1"/>
    <col min="15338" max="15349" width="12.625" customWidth="1"/>
    <col min="15350" max="15350" width="15.5" customWidth="1"/>
    <col min="15351" max="15351" width="12.625" customWidth="1"/>
    <col min="15352" max="15352" width="11.875" bestFit="1" customWidth="1"/>
    <col min="15353" max="15353" width="13.125" bestFit="1" customWidth="1"/>
    <col min="15354" max="15355" width="12.75" bestFit="1" customWidth="1"/>
    <col min="15356" max="15356" width="12.75" customWidth="1"/>
    <col min="15357" max="15357" width="12.75" bestFit="1" customWidth="1"/>
    <col min="15358" max="15358" width="13.125" bestFit="1" customWidth="1"/>
    <col min="15359" max="15359" width="12.75" bestFit="1" customWidth="1"/>
    <col min="15360" max="15360" width="12.75" customWidth="1"/>
    <col min="15361" max="15362" width="12.75" bestFit="1" customWidth="1"/>
    <col min="15591" max="15591" width="29.625" customWidth="1"/>
    <col min="15592" max="15593" width="12.75" bestFit="1" customWidth="1"/>
    <col min="15594" max="15605" width="12.625" customWidth="1"/>
    <col min="15606" max="15606" width="15.5" customWidth="1"/>
    <col min="15607" max="15607" width="12.625" customWidth="1"/>
    <col min="15608" max="15608" width="11.875" bestFit="1" customWidth="1"/>
    <col min="15609" max="15609" width="13.125" bestFit="1" customWidth="1"/>
    <col min="15610" max="15611" width="12.75" bestFit="1" customWidth="1"/>
    <col min="15612" max="15612" width="12.75" customWidth="1"/>
    <col min="15613" max="15613" width="12.75" bestFit="1" customWidth="1"/>
    <col min="15614" max="15614" width="13.125" bestFit="1" customWidth="1"/>
    <col min="15615" max="15615" width="12.75" bestFit="1" customWidth="1"/>
    <col min="15616" max="15616" width="12.75" customWidth="1"/>
    <col min="15617" max="15618" width="12.75" bestFit="1" customWidth="1"/>
    <col min="15847" max="15847" width="29.625" customWidth="1"/>
    <col min="15848" max="15849" width="12.75" bestFit="1" customWidth="1"/>
    <col min="15850" max="15861" width="12.625" customWidth="1"/>
    <col min="15862" max="15862" width="15.5" customWidth="1"/>
    <col min="15863" max="15863" width="12.625" customWidth="1"/>
    <col min="15864" max="15864" width="11.875" bestFit="1" customWidth="1"/>
    <col min="15865" max="15865" width="13.125" bestFit="1" customWidth="1"/>
    <col min="15866" max="15867" width="12.75" bestFit="1" customWidth="1"/>
    <col min="15868" max="15868" width="12.75" customWidth="1"/>
    <col min="15869" max="15869" width="12.75" bestFit="1" customWidth="1"/>
    <col min="15870" max="15870" width="13.125" bestFit="1" customWidth="1"/>
    <col min="15871" max="15871" width="12.75" bestFit="1" customWidth="1"/>
    <col min="15872" max="15872" width="12.75" customWidth="1"/>
    <col min="15873" max="15874" width="12.75" bestFit="1" customWidth="1"/>
    <col min="16103" max="16103" width="29.625" customWidth="1"/>
    <col min="16104" max="16105" width="12.75" bestFit="1" customWidth="1"/>
    <col min="16106" max="16117" width="12.625" customWidth="1"/>
    <col min="16118" max="16118" width="15.5" customWidth="1"/>
    <col min="16119" max="16119" width="12.625" customWidth="1"/>
    <col min="16120" max="16120" width="11.875" bestFit="1" customWidth="1"/>
    <col min="16121" max="16121" width="13.125" bestFit="1" customWidth="1"/>
    <col min="16122" max="16123" width="12.75" bestFit="1" customWidth="1"/>
    <col min="16124" max="16124" width="12.75" customWidth="1"/>
    <col min="16125" max="16125" width="12.75" bestFit="1" customWidth="1"/>
    <col min="16126" max="16126" width="13.125" bestFit="1" customWidth="1"/>
    <col min="16127" max="16127" width="12.75" bestFit="1" customWidth="1"/>
    <col min="16128" max="16128" width="12.75" customWidth="1"/>
    <col min="16129" max="16130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387585000000</v>
      </c>
      <c r="D2" s="13">
        <v>325196285309</v>
      </c>
      <c r="E2" s="13">
        <v>46256210605</v>
      </c>
      <c r="F2" s="13">
        <f>D2+E2</f>
        <v>371452495914</v>
      </c>
    </row>
    <row r="3" spans="1:6" s="14" customFormat="1" x14ac:dyDescent="0.3">
      <c r="A3" s="9" t="s">
        <v>33</v>
      </c>
      <c r="B3" s="15">
        <v>103360000000</v>
      </c>
      <c r="C3" s="15">
        <v>106360000000</v>
      </c>
      <c r="D3" s="15">
        <v>87024364743</v>
      </c>
      <c r="E3" s="15">
        <v>8367699320</v>
      </c>
      <c r="F3" s="13">
        <f t="shared" ref="F3:F67" si="0">D3+E3</f>
        <v>95392064063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39894262602</v>
      </c>
      <c r="E4" s="15">
        <v>3846641891</v>
      </c>
      <c r="F4" s="13">
        <f t="shared" si="0"/>
        <v>43740904493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913044204</v>
      </c>
      <c r="E5" s="15">
        <v>74100977</v>
      </c>
      <c r="F5" s="13">
        <f t="shared" si="0"/>
        <v>987145181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4462794950</v>
      </c>
      <c r="E7" s="15">
        <v>526345411</v>
      </c>
      <c r="F7" s="13">
        <f t="shared" si="0"/>
        <v>4989140361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395249892</v>
      </c>
      <c r="E8" s="15">
        <v>33195428</v>
      </c>
      <c r="F8" s="13">
        <f t="shared" si="0"/>
        <v>428445320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13134350</v>
      </c>
      <c r="E9" s="15">
        <v>2364030</v>
      </c>
      <c r="F9" s="13">
        <f t="shared" si="0"/>
        <v>15498380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37098500</v>
      </c>
      <c r="E10" s="15">
        <v>990000</v>
      </c>
      <c r="F10" s="13">
        <f t="shared" si="0"/>
        <v>38088500</v>
      </c>
    </row>
    <row r="11" spans="1:6" s="14" customFormat="1" x14ac:dyDescent="0.3">
      <c r="A11" s="9" t="s">
        <v>40</v>
      </c>
      <c r="B11" s="15">
        <v>1230000000</v>
      </c>
      <c r="C11" s="15">
        <v>1186000000</v>
      </c>
      <c r="D11" s="15">
        <v>935858194</v>
      </c>
      <c r="E11" s="15">
        <v>41027600</v>
      </c>
      <c r="F11" s="13">
        <f t="shared" si="0"/>
        <v>976885794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3164000000</v>
      </c>
      <c r="D13" s="15">
        <v>538775258</v>
      </c>
      <c r="E13" s="15">
        <v>342366998</v>
      </c>
      <c r="F13" s="13">
        <f t="shared" si="0"/>
        <v>881142256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93461918</v>
      </c>
      <c r="E14" s="15">
        <v>8413325</v>
      </c>
      <c r="F14" s="13">
        <f t="shared" si="0"/>
        <v>101875243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106315251</v>
      </c>
      <c r="E15" s="15">
        <v>12309273</v>
      </c>
      <c r="F15" s="13">
        <f t="shared" si="0"/>
        <v>118624524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31882536</v>
      </c>
      <c r="E16" s="15">
        <v>4163167</v>
      </c>
      <c r="F16" s="13">
        <f t="shared" si="0"/>
        <v>36045703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46550000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1672000000</v>
      </c>
      <c r="E18" s="20">
        <v>-2000000</v>
      </c>
      <c r="F18" s="13">
        <f t="shared" si="0"/>
        <v>1670000000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30334798400</v>
      </c>
      <c r="E19" s="15">
        <v>2700467552</v>
      </c>
      <c r="F19" s="13">
        <f t="shared" si="0"/>
        <v>33035265952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72644059</v>
      </c>
      <c r="E20" s="15">
        <v>11257720</v>
      </c>
      <c r="F20" s="13">
        <f t="shared" si="0"/>
        <v>83901779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14400000</v>
      </c>
      <c r="E21" s="15">
        <v>0</v>
      </c>
      <c r="F21" s="13">
        <f t="shared" si="0"/>
        <v>14400000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213814070</v>
      </c>
      <c r="E22" s="15">
        <v>45090410</v>
      </c>
      <c r="F22" s="13">
        <f t="shared" si="0"/>
        <v>258904480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28043102141</v>
      </c>
      <c r="E23" s="15">
        <v>1521057429</v>
      </c>
      <c r="F23" s="13">
        <f t="shared" si="0"/>
        <v>29564159570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277281119</v>
      </c>
      <c r="E24" s="15">
        <v>2786140</v>
      </c>
      <c r="F24" s="13">
        <f t="shared" si="0"/>
        <v>280067259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8823570</v>
      </c>
      <c r="E25" s="15">
        <v>0</v>
      </c>
      <c r="F25" s="13">
        <f t="shared" si="0"/>
        <v>8823570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2461216949</v>
      </c>
      <c r="E26" s="15">
        <v>207864333</v>
      </c>
      <c r="F26" s="13">
        <f t="shared" si="0"/>
        <v>2669081282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63129150</v>
      </c>
      <c r="E27" s="15">
        <v>6493650</v>
      </c>
      <c r="F27" s="13">
        <f t="shared" si="0"/>
        <v>69622800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800800</v>
      </c>
      <c r="F28" s="13">
        <f t="shared" si="0"/>
        <v>1485550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25200000</v>
      </c>
      <c r="E29" s="15">
        <v>0</v>
      </c>
      <c r="F29" s="13">
        <f t="shared" si="0"/>
        <v>25200000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12096160</v>
      </c>
      <c r="E30" s="15">
        <v>0</v>
      </c>
      <c r="F30" s="13">
        <f t="shared" si="0"/>
        <v>12096160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19039000</v>
      </c>
      <c r="E31" s="15">
        <v>330650</v>
      </c>
      <c r="F31" s="13">
        <f t="shared" si="0"/>
        <v>19369650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101348920</v>
      </c>
      <c r="E32" s="15">
        <v>13262870</v>
      </c>
      <c r="F32" s="13">
        <f t="shared" si="0"/>
        <v>114611790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379929739</v>
      </c>
      <c r="E34" s="15">
        <v>60157313</v>
      </c>
      <c r="F34" s="13">
        <f t="shared" si="0"/>
        <v>440087052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30040153</v>
      </c>
      <c r="E35" s="15">
        <v>15138780</v>
      </c>
      <c r="F35" s="13">
        <f t="shared" si="0"/>
        <v>45178933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954080</v>
      </c>
      <c r="F36" s="13">
        <f t="shared" si="0"/>
        <v>4313818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6524903</v>
      </c>
      <c r="E37" s="15">
        <v>664073</v>
      </c>
      <c r="F37" s="13">
        <f t="shared" si="0"/>
        <v>7188976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64000000</v>
      </c>
      <c r="E38" s="15">
        <v>0</v>
      </c>
      <c r="F38" s="13">
        <f t="shared" si="0"/>
        <v>64000000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23631530460</v>
      </c>
      <c r="E39" s="15">
        <v>1200031740</v>
      </c>
      <c r="F39" s="13">
        <f t="shared" si="0"/>
        <v>24831562200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25975750</v>
      </c>
      <c r="E41" s="15">
        <v>0</v>
      </c>
      <c r="F41" s="13">
        <f t="shared" si="0"/>
        <v>25975750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139524670</v>
      </c>
      <c r="E42" s="15">
        <v>12573000</v>
      </c>
      <c r="F42" s="13">
        <f t="shared" si="0"/>
        <v>152097670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51397110</v>
      </c>
      <c r="E43" s="15">
        <v>0</v>
      </c>
      <c r="F43" s="13">
        <f t="shared" si="0"/>
        <v>51397110</v>
      </c>
    </row>
    <row r="44" spans="1:6" s="14" customFormat="1" x14ac:dyDescent="0.3">
      <c r="A44" s="9" t="s">
        <v>27</v>
      </c>
      <c r="B44" s="21">
        <v>18000000000</v>
      </c>
      <c r="C44" s="15">
        <v>21000000000</v>
      </c>
      <c r="D44" s="15">
        <v>18000000000</v>
      </c>
      <c r="E44" s="15">
        <v>3000000000</v>
      </c>
      <c r="F44" s="13">
        <f t="shared" si="0"/>
        <v>21000000000</v>
      </c>
    </row>
    <row r="45" spans="1:6" s="14" customFormat="1" x14ac:dyDescent="0.3">
      <c r="A45" s="9" t="s">
        <v>55</v>
      </c>
      <c r="B45" s="15">
        <v>18000000000</v>
      </c>
      <c r="C45" s="15">
        <v>21000000000</v>
      </c>
      <c r="D45" s="15">
        <v>18000000000</v>
      </c>
      <c r="E45" s="15">
        <v>3000000000</v>
      </c>
      <c r="F45" s="13">
        <f t="shared" si="0"/>
        <v>21000000000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1087000000</v>
      </c>
      <c r="E46" s="15">
        <v>0</v>
      </c>
      <c r="F46" s="13">
        <f t="shared" si="0"/>
        <v>1087000000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1087000000</v>
      </c>
      <c r="E47" s="15">
        <v>0</v>
      </c>
      <c r="F47" s="13">
        <f t="shared" si="0"/>
        <v>1087000000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9665499095</v>
      </c>
      <c r="E48" s="15">
        <v>523475991</v>
      </c>
      <c r="F48" s="13">
        <f t="shared" si="0"/>
        <v>10188975086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2842899095</v>
      </c>
      <c r="E49" s="15">
        <v>263075991</v>
      </c>
      <c r="F49" s="13">
        <f t="shared" si="0"/>
        <v>3105975086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132545792</v>
      </c>
      <c r="E50" s="15">
        <v>5190364</v>
      </c>
      <c r="F50" s="13">
        <f t="shared" si="0"/>
        <v>137736156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2383303</v>
      </c>
      <c r="E52" s="15">
        <v>756627</v>
      </c>
      <c r="F52" s="13">
        <f t="shared" si="0"/>
        <v>3139930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129000</v>
      </c>
      <c r="F53" s="13">
        <f t="shared" si="0"/>
        <v>129000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2707970000</v>
      </c>
      <c r="E54" s="15">
        <v>257000000</v>
      </c>
      <c r="F54" s="13">
        <f t="shared" si="0"/>
        <v>2964970000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6822600000</v>
      </c>
      <c r="E55" s="15">
        <v>260400000</v>
      </c>
      <c r="F55" s="13">
        <f t="shared" si="0"/>
        <v>7083000000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1400600000</v>
      </c>
      <c r="E57" s="15">
        <v>260400000</v>
      </c>
      <c r="F57" s="13">
        <f t="shared" si="0"/>
        <v>1661000000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228506421471</v>
      </c>
      <c r="E58" s="15">
        <v>37365035294</v>
      </c>
      <c r="F58" s="13">
        <f t="shared" si="0"/>
        <v>265871456765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17965456098</v>
      </c>
      <c r="E59" s="15">
        <v>1160079821</v>
      </c>
      <c r="F59" s="13">
        <f t="shared" si="0"/>
        <v>19125535919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560872319</v>
      </c>
      <c r="E60" s="15">
        <v>80805611</v>
      </c>
      <c r="F60" s="13">
        <f t="shared" si="0"/>
        <v>641677930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2134473843</v>
      </c>
      <c r="E61" s="15">
        <v>409335993</v>
      </c>
      <c r="F61" s="13">
        <f t="shared" si="0"/>
        <v>2543809836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12566745</v>
      </c>
      <c r="E62" s="15">
        <v>1269100</v>
      </c>
      <c r="F62" s="13">
        <f t="shared" si="0"/>
        <v>13835845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907530940</v>
      </c>
      <c r="E63" s="15">
        <v>92571690</v>
      </c>
      <c r="F63" s="13">
        <f t="shared" si="0"/>
        <v>1000102630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41779910</v>
      </c>
      <c r="E64" s="15">
        <v>1389500</v>
      </c>
      <c r="F64" s="13">
        <f t="shared" si="0"/>
        <v>43169410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158000000</v>
      </c>
      <c r="D66" s="20">
        <v>57867990</v>
      </c>
      <c r="E66" s="20">
        <v>0</v>
      </c>
      <c r="F66" s="13">
        <f t="shared" si="0"/>
        <v>57867990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37157802</v>
      </c>
      <c r="E67" s="15">
        <v>5289496</v>
      </c>
      <c r="F67" s="13">
        <f t="shared" si="0"/>
        <v>42447298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13561853</v>
      </c>
      <c r="E68" s="15">
        <v>3676590</v>
      </c>
      <c r="F68" s="13">
        <f t="shared" ref="F68:F131" si="1">D68+E68</f>
        <v>17238443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14380138</v>
      </c>
      <c r="E69" s="15">
        <v>2401460</v>
      </c>
      <c r="F69" s="13">
        <f t="shared" si="1"/>
        <v>16781598</v>
      </c>
    </row>
    <row r="70" spans="1:6" s="14" customFormat="1" x14ac:dyDescent="0.3">
      <c r="A70" s="9" t="s">
        <v>61</v>
      </c>
      <c r="B70" s="15">
        <v>930340000</v>
      </c>
      <c r="C70" s="15">
        <v>1214340000</v>
      </c>
      <c r="D70" s="15">
        <v>708710000</v>
      </c>
      <c r="E70" s="15">
        <v>75230000</v>
      </c>
      <c r="F70" s="13">
        <f t="shared" si="1"/>
        <v>783940000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8798110588</v>
      </c>
      <c r="E71" s="15">
        <v>483170661</v>
      </c>
      <c r="F71" s="13">
        <f t="shared" si="1"/>
        <v>9281281249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4234000000</v>
      </c>
      <c r="E72" s="15">
        <v>0</v>
      </c>
      <c r="F72" s="13">
        <f t="shared" si="1"/>
        <v>4234000000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47038320</v>
      </c>
      <c r="E74" s="15">
        <v>4784720</v>
      </c>
      <c r="F74" s="13">
        <f t="shared" si="1"/>
        <v>51823040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105870650</v>
      </c>
      <c r="E75" s="15">
        <v>155000</v>
      </c>
      <c r="F75" s="13">
        <f t="shared" si="1"/>
        <v>106025650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210540965373</v>
      </c>
      <c r="E76" s="15">
        <v>36204955473</v>
      </c>
      <c r="F76" s="13">
        <f t="shared" si="1"/>
        <v>246745920846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499648723</v>
      </c>
      <c r="E77" s="15">
        <v>64640901</v>
      </c>
      <c r="F77" s="13">
        <f t="shared" si="1"/>
        <v>564289624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8885930</v>
      </c>
      <c r="E78" s="15">
        <v>3294600</v>
      </c>
      <c r="F78" s="13">
        <f t="shared" si="1"/>
        <v>12180530</v>
      </c>
    </row>
    <row r="79" spans="1:6" s="14" customFormat="1" x14ac:dyDescent="0.3">
      <c r="A79" s="9" t="s">
        <v>36</v>
      </c>
      <c r="B79" s="15">
        <v>3871058000</v>
      </c>
      <c r="C79" s="15">
        <v>3854058000</v>
      </c>
      <c r="D79" s="15">
        <v>1953025484</v>
      </c>
      <c r="E79" s="15">
        <v>403483941</v>
      </c>
      <c r="F79" s="13">
        <f t="shared" si="1"/>
        <v>2356509425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612650</v>
      </c>
      <c r="E80" s="15">
        <v>15530</v>
      </c>
      <c r="F80" s="13">
        <f t="shared" si="1"/>
        <v>628180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55401000</v>
      </c>
      <c r="D82" s="15">
        <v>39387179</v>
      </c>
      <c r="E82" s="15">
        <v>9579741</v>
      </c>
      <c r="F82" s="13">
        <f t="shared" si="1"/>
        <v>48966920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13901450</v>
      </c>
      <c r="E83" s="15">
        <v>2700230</v>
      </c>
      <c r="F83" s="13">
        <f t="shared" si="1"/>
        <v>16601680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37423957337</v>
      </c>
      <c r="E84" s="15">
        <v>717543740</v>
      </c>
      <c r="F84" s="13">
        <f t="shared" si="1"/>
        <v>38141501077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46546620</v>
      </c>
      <c r="E85" s="15">
        <v>3696790</v>
      </c>
      <c r="F85" s="13">
        <f t="shared" si="1"/>
        <v>50243410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170555000000</v>
      </c>
      <c r="E86" s="15">
        <v>35000000000</v>
      </c>
      <c r="F86" s="13">
        <f t="shared" si="1"/>
        <v>205555000000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15274140859</v>
      </c>
      <c r="E87" s="15">
        <v>1623564318</v>
      </c>
      <c r="F87" s="13">
        <f t="shared" si="1"/>
        <v>16897705177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15274140859</v>
      </c>
      <c r="E88" s="15">
        <v>1623564318</v>
      </c>
      <c r="F88" s="13">
        <f t="shared" si="1"/>
        <v>16897705177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9229577598</v>
      </c>
      <c r="E89" s="15">
        <v>807512788</v>
      </c>
      <c r="F89" s="13">
        <f t="shared" si="1"/>
        <v>10037090386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9206527398</v>
      </c>
      <c r="E90" s="15">
        <v>805770532</v>
      </c>
      <c r="F90" s="13">
        <f t="shared" si="1"/>
        <v>10012297930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23050200</v>
      </c>
      <c r="E91" s="15">
        <v>1742256</v>
      </c>
      <c r="F91" s="13">
        <f t="shared" si="1"/>
        <v>24792456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4869730536</v>
      </c>
      <c r="E92" s="15">
        <v>640853482</v>
      </c>
      <c r="F92" s="13">
        <f t="shared" si="1"/>
        <v>5510584018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841666892</v>
      </c>
      <c r="E93" s="15">
        <v>81129846</v>
      </c>
      <c r="F93" s="13">
        <f t="shared" si="1"/>
        <v>922796738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657658582</v>
      </c>
      <c r="E95" s="15">
        <v>132318870</v>
      </c>
      <c r="F95" s="13">
        <f t="shared" si="1"/>
        <v>789977452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1114816204</v>
      </c>
      <c r="E96" s="15">
        <v>193448000</v>
      </c>
      <c r="F96" s="13">
        <f t="shared" si="1"/>
        <v>1308264204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1496400</v>
      </c>
      <c r="E97" s="15">
        <v>2305500</v>
      </c>
      <c r="F97" s="13">
        <f t="shared" si="1"/>
        <v>3801900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1878450</v>
      </c>
      <c r="E98" s="15">
        <v>198300</v>
      </c>
      <c r="F98" s="13">
        <f t="shared" si="1"/>
        <v>2076750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88574412</v>
      </c>
      <c r="E99" s="15">
        <v>14297030</v>
      </c>
      <c r="F99" s="13">
        <f t="shared" si="1"/>
        <v>102871442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65483241</v>
      </c>
      <c r="E100" s="15">
        <v>4282776</v>
      </c>
      <c r="F100" s="13">
        <f t="shared" si="1"/>
        <v>69766017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213701970</v>
      </c>
      <c r="E101" s="15">
        <v>10620800</v>
      </c>
      <c r="F101" s="13">
        <f t="shared" si="1"/>
        <v>224322770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268066256</v>
      </c>
      <c r="E102" s="15">
        <v>24180477</v>
      </c>
      <c r="F102" s="13">
        <f t="shared" si="1"/>
        <v>292246733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1244609172</v>
      </c>
      <c r="E103" s="15">
        <v>139381544</v>
      </c>
      <c r="F103" s="13">
        <f t="shared" si="1"/>
        <v>1383990716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16127500</v>
      </c>
      <c r="E104" s="15">
        <v>2107460</v>
      </c>
      <c r="F104" s="13">
        <f t="shared" si="1"/>
        <v>18234960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60454831</v>
      </c>
      <c r="E105" s="15">
        <v>3030147</v>
      </c>
      <c r="F105" s="13">
        <f t="shared" si="1"/>
        <v>63484978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32459849</v>
      </c>
      <c r="E106" s="15">
        <v>536612</v>
      </c>
      <c r="F106" s="13">
        <f t="shared" si="1"/>
        <v>32996461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19519439</v>
      </c>
      <c r="E107" s="15">
        <v>6148790</v>
      </c>
      <c r="F107" s="13">
        <f t="shared" si="1"/>
        <v>25668229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59063398</v>
      </c>
      <c r="E108" s="15">
        <v>8181370</v>
      </c>
      <c r="F108" s="13">
        <f t="shared" si="1"/>
        <v>67244768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99000000</v>
      </c>
      <c r="E109" s="15">
        <v>9900000</v>
      </c>
      <c r="F109" s="13">
        <f t="shared" si="1"/>
        <v>108900000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68007540</v>
      </c>
      <c r="E110" s="15">
        <v>6826540</v>
      </c>
      <c r="F110" s="13">
        <f t="shared" si="1"/>
        <v>74834080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17146400</v>
      </c>
      <c r="E112" s="15">
        <v>1959420</v>
      </c>
      <c r="F112" s="13">
        <f t="shared" si="1"/>
        <v>19105820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211700547</v>
      </c>
      <c r="E113" s="15">
        <v>5208750</v>
      </c>
      <c r="F113" s="13">
        <f t="shared" si="1"/>
        <v>216909297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158418400</v>
      </c>
      <c r="E115" s="15">
        <v>3225930</v>
      </c>
      <c r="F115" s="13">
        <f t="shared" si="1"/>
        <v>161644330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292930</v>
      </c>
      <c r="E116" s="15">
        <v>75120</v>
      </c>
      <c r="F116" s="13">
        <f t="shared" si="1"/>
        <v>368050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2046800</v>
      </c>
      <c r="E117" s="15">
        <v>112700</v>
      </c>
      <c r="F117" s="13">
        <f t="shared" si="1"/>
        <v>2159500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40642667</v>
      </c>
      <c r="E118" s="15">
        <v>1385900</v>
      </c>
      <c r="F118" s="13">
        <f t="shared" si="1"/>
        <v>42028567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7471910</v>
      </c>
      <c r="E119" s="15">
        <v>409100</v>
      </c>
      <c r="F119" s="13">
        <f t="shared" si="1"/>
        <v>7881010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963132178</v>
      </c>
      <c r="E120" s="15">
        <v>169989298</v>
      </c>
      <c r="F120" s="13">
        <f t="shared" si="1"/>
        <v>1133121476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215595412</v>
      </c>
      <c r="E121" s="15">
        <v>0</v>
      </c>
      <c r="F121" s="13">
        <f t="shared" si="1"/>
        <v>215595412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39744654</v>
      </c>
      <c r="E122" s="15">
        <v>5340</v>
      </c>
      <c r="F122" s="13">
        <f t="shared" si="1"/>
        <v>39749994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25161030</v>
      </c>
      <c r="E123" s="15">
        <v>3058440</v>
      </c>
      <c r="F123" s="13">
        <f t="shared" si="1"/>
        <v>28219470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62535000</v>
      </c>
      <c r="E124" s="15">
        <v>3460000</v>
      </c>
      <c r="F124" s="13">
        <f t="shared" si="1"/>
        <v>65995000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537301822</v>
      </c>
      <c r="E125" s="15">
        <v>67983268</v>
      </c>
      <c r="F125" s="13">
        <f t="shared" si="1"/>
        <v>605285090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452740</v>
      </c>
      <c r="E126" s="15">
        <v>160000</v>
      </c>
      <c r="F126" s="13">
        <f t="shared" si="1"/>
        <v>612740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52813600</v>
      </c>
      <c r="E127" s="15">
        <v>49500000</v>
      </c>
      <c r="F127" s="13">
        <f t="shared" si="1"/>
        <v>102313600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16330020</v>
      </c>
      <c r="E128" s="15">
        <v>1889240</v>
      </c>
      <c r="F128" s="13">
        <f t="shared" si="1"/>
        <v>18219260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13197900</v>
      </c>
      <c r="E129" s="15">
        <v>43933010</v>
      </c>
      <c r="F129" s="13">
        <f t="shared" si="1"/>
        <v>57130910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110875000000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110875000000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110875000000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110875000000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340470426168</v>
      </c>
      <c r="E138" s="17">
        <v>47879774923</v>
      </c>
      <c r="F138" s="17">
        <f t="shared" si="2"/>
        <v>388350201091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2023-11-30T07:05:19Z</dcterms:modified>
</cp:coreProperties>
</file>